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C:\Users\pabarrios\Documents\ADMON\2020 en adelante\Certificaciones\2021\2\"/>
    </mc:Choice>
  </mc:AlternateContent>
  <xr:revisionPtr revIDLastSave="0" documentId="8_{7F2080C7-63EB-463F-9B62-C0E15E56518B}" xr6:coauthVersionLast="36" xr6:coauthVersionMax="36" xr10:uidLastSave="{00000000-0000-0000-0000-000000000000}"/>
  <bookViews>
    <workbookView xWindow="0" yWindow="0" windowWidth="16680" windowHeight="7980" firstSheet="1" activeTab="1" xr2:uid="{00000000-000D-0000-FFFF-FFFF00000000}"/>
  </bookViews>
  <sheets>
    <sheet name="Resumen de resultados" sheetId="3" r:id="rId1"/>
    <sheet name="QUEJAS Y SUGERENCIAS" sheetId="2" r:id="rId2"/>
    <sheet name="ANALISIS QUEJAS Y SUGERENCIAS" sheetId="4" r:id="rId3"/>
  </sheets>
  <definedNames>
    <definedName name="_xlnm._FilterDatabase" localSheetId="1" hidden="1">'QUEJAS Y SUGERENCIAS'!$A$8:$K$156</definedName>
  </definedNames>
  <calcPr calcId="191029"/>
  <pivotCaches>
    <pivotCache cacheId="6" r:id="rId4"/>
    <pivotCache cacheId="7" r:id="rId5"/>
  </pivotCaches>
</workbook>
</file>

<file path=xl/calcChain.xml><?xml version="1.0" encoding="utf-8"?>
<calcChain xmlns="http://schemas.openxmlformats.org/spreadsheetml/2006/main">
  <c r="I40" i="4" l="1"/>
  <c r="H40" i="4"/>
  <c r="G40" i="4"/>
  <c r="F40" i="4"/>
  <c r="E40" i="4"/>
  <c r="D40" i="4"/>
  <c r="C40" i="4"/>
  <c r="I12" i="4"/>
  <c r="H12" i="4"/>
  <c r="G12" i="4"/>
  <c r="F12" i="4"/>
  <c r="E12" i="4"/>
  <c r="D12" i="4"/>
  <c r="C12" i="4"/>
  <c r="I41" i="4"/>
  <c r="H13" i="4"/>
  <c r="H41" i="4"/>
  <c r="D41" i="4"/>
  <c r="C13" i="4"/>
  <c r="F41" i="4"/>
  <c r="E13" i="4"/>
  <c r="E41" i="4"/>
  <c r="D13" i="4"/>
  <c r="G13" i="4"/>
  <c r="G41" i="4"/>
  <c r="F13" i="4"/>
  <c r="C41" i="4"/>
  <c r="I13" i="4"/>
</calcChain>
</file>

<file path=xl/sharedStrings.xml><?xml version="1.0" encoding="utf-8"?>
<sst xmlns="http://schemas.openxmlformats.org/spreadsheetml/2006/main" count="631" uniqueCount="374">
  <si>
    <t>NO.</t>
  </si>
  <si>
    <t>AÑO</t>
  </si>
  <si>
    <t>FECHA</t>
  </si>
  <si>
    <t>NOMBRE</t>
  </si>
  <si>
    <t>CORREO ELECTRONICO</t>
  </si>
  <si>
    <t>QUEJA O SUGERENCIA</t>
  </si>
  <si>
    <t>TIPO</t>
  </si>
  <si>
    <t>TIPIFICACION</t>
  </si>
  <si>
    <t>KRISTEL NAJERA</t>
  </si>
  <si>
    <t>TELEFONO</t>
  </si>
  <si>
    <t>kristel_ndapa4@hotmail.com</t>
  </si>
  <si>
    <t>QUISIERA SUGERIR QUE LOS SILLONES MEJOR CONOCIDOS COMO "PUFFS" 
QUE ESTABAN EN LA PARTE BAJA DE LA BIBLIOTECA REGRESEN A 
SU LUGAR PUES ES UNA PARTE MUY IMPORTANTE PARA QUE NOSOSTROS
 LOS ESTUDIANTES PODAMOS TENER UNA AREA DE DESCANSO 
INTELECTUAL EN NUESTRA CASA DE ESTUDIOS AL ESTUDIANTE
 CANSADO DE INCLUSO JORNADAS DOBLES EXIGO EL RETORNO
 DE LOS PUFFS O POR LO MENOS UN ESPACIO ESPECIFICO
 NO EN LAS GRADAS PZ INCLUSO SE VE DESAGRADABLE GRACIAS.</t>
  </si>
  <si>
    <t>SUGERENCIA</t>
  </si>
  <si>
    <t>ELIZABETH ARLENE CARDOVE</t>
  </si>
  <si>
    <t>LA VERDAD, SERIA BASTANTE UTIL QUE INCLUYERA MAS CLASICOS DE LA LITERATURA COMO; EL CONDE DE MONTECRISTO, EL FANTASMA DE LAOPERA 
UN POCO MAS DE LIBROS DE ALEJANDRA BUMAS E ISAAC ASMOR.</t>
  </si>
  <si>
    <t>VIRGINIA ALEJANDRA DEL AGUILA JAM</t>
  </si>
  <si>
    <t>vickhermosa@live.com</t>
  </si>
  <si>
    <t xml:space="preserve">LUCRECIA BOLERES REYES </t>
  </si>
  <si>
    <t>titibo_re@hotmail.es</t>
  </si>
  <si>
    <t>PONER UN VENTILADOR EN EL MINI-AUDITORIO.</t>
  </si>
  <si>
    <t xml:space="preserve">JAVIER REYES </t>
  </si>
  <si>
    <t>MEJORAR LA VENTILACION O COLOCAR AIRE ACONDICIONADO EN EL MINI-AUDITORIO</t>
  </si>
  <si>
    <t>MARIA JOSE MICHEO</t>
  </si>
  <si>
    <t>majo-micheo@hotmail.com</t>
  </si>
  <si>
    <t>DEVIDO QUE A LA HABITACION PARA CINEFORO ES MUY CERRADO Y CON POCA 
VENTILACION SE CREA UN AMBIENTE SOFOCANTE DEBIDO AL CALOR . SE PODRIA PONER VENTILADORES O AIRE ACONDICIONADO PARA CREAR UN AMBIENTE MAS AGRADABLE .</t>
  </si>
  <si>
    <t xml:space="preserve">QUEJA </t>
  </si>
  <si>
    <t>MARIO ANIBAL BONILLA MEDRANO</t>
  </si>
  <si>
    <t>mariobonilla108@hotmail.com</t>
  </si>
  <si>
    <t>DEVERIAN CLIMATIZAR MAS EL SALON DE PROYECCION DE PELICULAS, YA QUE SE 
SIENTE DEMACIADO CALOR Y ES MUY DIFICIL PONER ATENCION.</t>
  </si>
  <si>
    <t>LUIS ALBERTO PEREZ CHAVEZ</t>
  </si>
  <si>
    <t>wichooperez@hotmail.com</t>
  </si>
  <si>
    <t>CARLOS TRUJILLO</t>
  </si>
  <si>
    <t>choktruj1@hotmail.com</t>
  </si>
  <si>
    <t>EN EL CUARTO DE AUDIO VISUALES, SE ENCIERRA MUCHO EL CALOR SERIA UNA BUENA 
ADQUISICION, AIRE ACONDICIONADO O VENTILACION.</t>
  </si>
  <si>
    <t>KAREN GABRIELA SANTA MARIA MORALES</t>
  </si>
  <si>
    <t>karengsmm@gmail.com</t>
  </si>
  <si>
    <t>ME GUSTARIA SUGERIR QUE EN EL SALON DE AUDIVISUALES DONDE SE VEN LAS 
PELICULAS PUSIERAN UN SISTEMA DE AIRE ACONDICIONADO O MAS VENTILACION 
YA QUE A CIERTAS HORAS EL CALOR SE ENCIERRA Y EL LUGAR SE VUELVE INCOMODO.</t>
  </si>
  <si>
    <t xml:space="preserve">DIEGO VALENZUELA </t>
  </si>
  <si>
    <t>diego_josev93@hotmail.com</t>
  </si>
  <si>
    <t>QUE PONGAN AIRE ACONDICIONADO EN EL SALON DE REPRODUCIONES.</t>
  </si>
  <si>
    <t>ALBA ROSEMARIE TENI LOPEZ</t>
  </si>
  <si>
    <t>albarosmeryteni@hotmail.com</t>
  </si>
  <si>
    <t xml:space="preserve">MARIA JOSE MORALES CORDON </t>
  </si>
  <si>
    <t>majomorales7@hotmail.com</t>
  </si>
  <si>
    <t>QUE HAYA MAS VENTILACION EN EL MINI-AUDITORIO.</t>
  </si>
  <si>
    <t>LA SUGERENCIA DE QUE PONGAN AIRE ACONDICIONADO, YA QUE POR SER UN AREA P
PEQUEÑA Y CERRADA SE ENCIERRA EL CALOR. TALVES EN LA PARTE DE ATRÁS PONER UNAS PEQUEÑAS BUTACAS O SILLAS PORQUE NO SON SUFICIENTES LOS ESCRITORIOS.</t>
  </si>
  <si>
    <t>COLOCAR UN VENTILADOR O AIRE ACONDICIONADO, EN EL MINI-AUDITORIO.</t>
  </si>
  <si>
    <t xml:space="preserve">MARVIN GUILLERMO MAZARIEGOS </t>
  </si>
  <si>
    <t>guille_mazcu93@hotmail.com</t>
  </si>
  <si>
    <t>MEJOR VENTILACION, O APLICACIÓN DE A/C AL SALON DE AUDIO VISUALES.</t>
  </si>
  <si>
    <t>MARIA JOSE VILLAR FRANCO</t>
  </si>
  <si>
    <t>maryvillarfranco@hotmail.com</t>
  </si>
  <si>
    <t>SUGERENCIA EN COLOCAR ALGUN TIPO DE VENTILACION EN EL SALON DE CINE. PUES 
ES UN LUGAR MUY PEQUEÑO Y SE HACE TEDIOSO CUANDO HAY CALOR O SOMOS UN 
GRUPO GRANDE</t>
  </si>
  <si>
    <t xml:space="preserve">VICTORIA PARAMO </t>
  </si>
  <si>
    <t>victoria_paramolee@hotmail.com</t>
  </si>
  <si>
    <t>SE DEVERIA IMPLEMENTAR UN SISTEMA DE AIRE ACONDICIONADO O ALGUN TIPO 
DE VENTILACION EN LOS SALONES DE AUDIOVISUALES YA QUE EN EL MOMENTO DE 
MUCHO CALOR ES INCOMODO Y SE VUELVE INSOPORTABLE LA ESTADIA EN EL LUGAR.</t>
  </si>
  <si>
    <t xml:space="preserve">ANDRES CABRERA </t>
  </si>
  <si>
    <t>and_cab1102@hotmail.com</t>
  </si>
  <si>
    <t>EN EL CUARTO DE AUDIOVISUALES SE NECESITA UN METODO DE VENTILACION YA
QUE SE ENCIERRA MUCHO EL CALOR.</t>
  </si>
  <si>
    <t xml:space="preserve">WALTER HERNANDEZ </t>
  </si>
  <si>
    <t>A-1 1037488</t>
  </si>
  <si>
    <t>wahernandez@url.edu.gt</t>
  </si>
  <si>
    <t>ISNTALAR SISTEMA DE VENTILACION EN EL SALON MINI-AUDITORIO Y OSCURECER 
VENTANAS DE GOMEZ CARRILLO.</t>
  </si>
  <si>
    <t>KRISTELL RAFAEL CARDONA</t>
  </si>
  <si>
    <t>titi_1994.924@hotmail.com</t>
  </si>
  <si>
    <t>SOLICITO QUE PONGAN VENTILACION EN EL MINI-AUDITORIO.</t>
  </si>
  <si>
    <t xml:space="preserve">LEONEL ALEMAN </t>
  </si>
  <si>
    <t>leonelslap19@gmail.com</t>
  </si>
  <si>
    <t>CREO QUE LA VENTILACION NO ES REALMENTE UN PROBLEMA GRAVE, SE 
SOLUCIONARA CON UN VENTILADOR Y CREO QUE SERIA CONVENIENTE COLOCAR UN 
UN INTERRUPTOR REGULADOR DE LUZ PARA NO DAÑAR LOS OJOS CUANDO SE 
VUELVE A ENCENDER LA LUZ Y FINALMENTE UN EQUIPO DE CUANTER PARA UNA 
MEJOR APRECIACION DEL AUDIO.</t>
  </si>
  <si>
    <t>ZONIA REYES CASTILLO</t>
  </si>
  <si>
    <t>zarc94@hotmail.com</t>
  </si>
  <si>
    <t>LA SUGERENCIA QUE TENGO ES ACERCA DE LA VENTILACION DEL LUGAR, DEBIDO AQUE 
NO CORRE EL AIRE Y ESTA MUY ENCERRADO.</t>
  </si>
  <si>
    <t xml:space="preserve">JEAN PAUL CASTAÑEDA OAJACA </t>
  </si>
  <si>
    <t>jpaulcasta@gmail.com</t>
  </si>
  <si>
    <t>SUGERENCIA PONER UN SISTEMA DE VENTILACION EN EL MINI-AUDITORIO.</t>
  </si>
  <si>
    <t>LAURA DIEGUEZ GONZALEZ</t>
  </si>
  <si>
    <t>ldieguez_18@hotmail.com</t>
  </si>
  <si>
    <t>SERIA BUENO COLOCAR VENTILACION EN EL AREA DEL MINI-AUDITORIO DEBIDO AQUE 
NO HAY BUENA CIRCULACIION EN EL LUGAR.</t>
  </si>
  <si>
    <t>CARLA ALEJANDRA CASTELLANOS LOPEZ</t>
  </si>
  <si>
    <t>aleeja.castellanos@hotmail.com</t>
  </si>
  <si>
    <t>ME GUSTARIA QUE EL SALON FUERA MAS AMPLIO Y QUE COLOCARAN VENTILACION 
ARTIFICIAL PORQUE SE ENCIERRA DEMACIADO EL CALOR Y ES INCOMODO.</t>
  </si>
  <si>
    <t>MARIA DEL CARMEN OVANDO VELIZ</t>
  </si>
  <si>
    <t>mariadelcarmen@gmail.com</t>
  </si>
  <si>
    <t>PIDO POR FAVOR QUE EN EL MINI-AUDITORIO COLOQUEN VENTILACION YA QUE 
AL MEDIO DIA EL CALOR ES MUY INSOPORTABLE.</t>
  </si>
  <si>
    <t>ESTEBAN ANTONIO PAREDES F.</t>
  </si>
  <si>
    <t>estebanparedesf@gmail.com</t>
  </si>
  <si>
    <t>SERIA BUENO QUE COLOQUEN UN SISTEMA DE VENTILACION MAS MAS APROPIADO 
EL SALON DEL MINI-AUDITORIO YA SEA VENTILADORES O AIRE ACONDICIONADO.</t>
  </si>
  <si>
    <t xml:space="preserve">JORGE CARLOS MAZARIEGOS CORIAS </t>
  </si>
  <si>
    <t>mrroboto@hotmail.es</t>
  </si>
  <si>
    <t>SUGERIR UN VENTILADOR O UN SISTEMA DE VENTILACION ADECUADO PARA EL SALON 
DE AUDIOVISUALES DE LA BIBLIOTECA.</t>
  </si>
  <si>
    <t xml:space="preserve">ASTRID LORENA GARCIA GALDAMES </t>
  </si>
  <si>
    <t>MI SUGERENCIA ES QUE INSTALEN UN SISTEMA DE VENTILACION YA QUE SE ENCIERRA
MUCHO EL CALOR EN EL SALON DE MINI-AUDITORIO.</t>
  </si>
  <si>
    <t xml:space="preserve">GENNER LOPEZ MORFIN </t>
  </si>
  <si>
    <t>genner_morfin@hotmail.com</t>
  </si>
  <si>
    <t>LA VENTILACION EN EL MINI-AUDITORIO NO ES BUENA, YA QUE SE GENERA MUCHO
CALOR, ESTANDO AHÍ POR FAVOR TOMAR EN CUENTA ABRIR LAS VENTANAS GRACIAS.</t>
  </si>
  <si>
    <t>JOSE RODRIGO OVANDO JEREZ</t>
  </si>
  <si>
    <t>jroj_2472@hotmail.com</t>
  </si>
  <si>
    <t>SUGIERO QUE EN SALON MINI-AUDITORIO SEA INSTALADO UN SISTEMA DE 
VENTILACION O AIRE ACONDICIONADO, DEBIDO AQUE AVECES HACEN MUCHO CALOR POR LA CANTIDAD DE PERSONAS DENTRO DEL SALON</t>
  </si>
  <si>
    <t xml:space="preserve">KATHREEN QUIJADA </t>
  </si>
  <si>
    <t>keirygirl@hotmail.com</t>
  </si>
  <si>
    <t>QUE PONGAN EQUIPO DE VENTILACION EN EL SALON DE REPRODUCIONES PARA 
TENER UN AMBIENTE AGRADABLE.</t>
  </si>
  <si>
    <t xml:space="preserve">SILVIA GARCIA </t>
  </si>
  <si>
    <t>A-1 924924</t>
  </si>
  <si>
    <t>sildaris913@gmail.com</t>
  </si>
  <si>
    <t>COMO VAN A RESOLVER EL PROBLEMA QUE TENEMOS LAS PERSONAS QUE 
NECESITAMOS ACCESAR A LOS LIBROS DE DISEÑO GRAFICO ETC. PERMANENTEMENTE HAY PERSONAS EN LOS COJINES DURMIENDO, JUSTO DONDE SE TIENE QUE VER LA LIBRERA. HAY QUE PENSAR EN ALGO PARA MEJORAR, COMO ESTUDIANTE SUGIERO QUE. O ES UNA BIBLIOTECA PARA CONSULTAS O UN DORMITORIO. 
QUE SE QUITEN LOS COJINES O SE ASIGNE UN ESPACIO DE DESCANSO APARTE  O AFUERA DEL AREA DE ESTUDIO.</t>
  </si>
  <si>
    <t>INES DE LEON VALDEAVELLARP</t>
  </si>
  <si>
    <t>inesdeleonv@gmail.com</t>
  </si>
  <si>
    <t>AL ENTRAR HAY VARIOS LUGARES ACUPADOS POR ESTUDIANTES QUE ESTAN 
DURMIENDO, NO DEJAN A OTROS ESTUDIANTES LEER O UTILIZAR ESOS LUGARES PARA 
LO QUE REALMENTE SIRVEN. APARTE COMO HAY ALGUNOS CERCA DE DONDE ESTAN 
LOS LIBROS ( ARQUITECTURA Y DISEÑO) NO SE PUEDEN SACAR LOS LIBROS POR 
ENFRENTE. CREO QUE AYUDARIA MUCHO NO TENER UNA IMAGEN DE QUE A LA 
BIBLIOTECA SE VIENE A DORMIR GRACIA. :)</t>
  </si>
  <si>
    <t xml:space="preserve">IVAN CABRERA </t>
  </si>
  <si>
    <t>A-11264656</t>
  </si>
  <si>
    <t>jicabrera@url.edu.gt</t>
  </si>
  <si>
    <t>EL ENCARGADO DE LAS SOLVENCIAS DE LA BIBLIOTECA NUNCA ESTA EN SU LUGAR DE 
TRABAJO ES LA 4TA VEZ QUE VENGO A TRAER LA SOLVENCIA ESPERO HASTA 45 
MINUTOS Y EL SEÑO NO APARECE, POR FAVOR TOMAR NOTA LAS SOLVENCIA ES PARA
COMPLETAR PAPELERIA DE EXAMEN DE EVALUCION COMPRENSIVA, PRIVADO.</t>
  </si>
  <si>
    <t>ANDREA DE LEION</t>
  </si>
  <si>
    <t>----</t>
  </si>
  <si>
    <t>porres_88@hotmail.com</t>
  </si>
  <si>
    <t>GABRIELA CARRERA</t>
  </si>
  <si>
    <t>mgcarrerac@gmail.com</t>
  </si>
  <si>
    <t>“Una biblioteca es también un espacio de investigación como y en tanta comunidad académica. Y en un contexto como Guatemala son pocas las bibliotecas por lo tanto restringir el horario la actividad academia e investigativa, se cierra mientras haya horarios en esta biblioteca. Una lástima saber esto y sufrirlo”.</t>
  </si>
  <si>
    <t>JUAN SANTIZO</t>
  </si>
  <si>
    <t>trss-ib@hotmail.com</t>
  </si>
  <si>
    <t>ANA LUCIA BARRIOS</t>
  </si>
  <si>
    <t>HEIDY ESCOBAR</t>
  </si>
  <si>
    <t>A1770351</t>
  </si>
  <si>
    <t>hescobardem@gmail.com</t>
  </si>
  <si>
    <t>Favor de atender las solvencias de Biblioteca e el horario indicado ya que vine en los horarios establecidos y no puede realizarla por que no hay personal.</t>
  </si>
  <si>
    <t xml:space="preserve">La queja no tiene datos para responder. </t>
  </si>
  <si>
    <t>ZENY POLANCO</t>
  </si>
  <si>
    <t>zenyanabelle@hotmial.com</t>
  </si>
  <si>
    <t>JENNIFER DIAZ ALONZO</t>
  </si>
  <si>
    <t>jvdiazl@correo.url.edu.gt</t>
  </si>
  <si>
    <t xml:space="preserve">Dejar entrar a consultar libros, aunque no se cuente con carne, ya que de igual forma se esta pagando la universidad y es un derecho que se adquiere. </t>
  </si>
  <si>
    <t>SOFIA DONIS</t>
  </si>
  <si>
    <t>sofi.donis@gmail.com</t>
  </si>
  <si>
    <t xml:space="preserve">Se retroalimenta al personal para mejorar este aspecto. </t>
  </si>
  <si>
    <t>SHEYLA TOBAR</t>
  </si>
  <si>
    <t>sheyla_era30@hotmial.com</t>
  </si>
  <si>
    <t xml:space="preserve">“Soy estudiante de la Licenciatura en Ciencias Jurídicas y Sociales, Derecho. Me  encuentro estudiando para privados y he tenido la necesidad de venir a estudiar a la biblioteca; por dicha razón he solicitado utilizar un cubículo para tener la comodidad de sacar todas las leyes que debo de utilizar: las cuales representan un número elevado o considerable. Sin embargo, me han negado el servicio, indicándome que la razón es que para una persona, no es posible prestarlo. Quiero hacer mención, que en particular los días sábados me han negado el uso de cubículos aun cuando no hay casi ningún estudiante en la Biblioteca, Indicándome que por las tarde , en este día, no prestan cubículos, sino que solo hasta el mediodía. Por razones de trabajo, no puedo comprometerme a un día y horario para hacer uso de un cubículo, ya que solo de esta forma puedo hacer uso del mismo. Razones por las que decide presentar estas observaciones en mi beneficio y demás compañeros de la facultad que han presentado el mismo problema. Agradezco tomar esto en cuenta, para poder hacer algún cambio en beneficio de los estudiantes de derecho”. </t>
  </si>
  <si>
    <t>SUGERENCIA SOBRE LA POSIBLE COLOCACION DE AIRE ACONCIONADO EN EL MINI-AUDITORIO PARA CREAR UN MEJOR AMBIENTE.</t>
  </si>
  <si>
    <t>PEDRO VIELMAN</t>
  </si>
  <si>
    <t>rablis140@gmail.com</t>
  </si>
  <si>
    <t xml:space="preserve">Persona en turno de cubículo no tiene la maneara correcta de pedir hacer cumplir una orden. La queja principal, es que, me pidió guardar una gaseosa, la cual no estaba ingiriendo y le explique la razón de que la tenía sobre la mesa porque se me había regado en el interior de mi cartera. Me molesto que ella me exigiera que cumpliera  que cumpliera una regla la cual ella no cumplió minutos antes del conflicto, debido a que ella estaba tomando agua e ingiriendo algún alimento y aparte ella también tenía su botella sobre el escritorio. Luego, otro grupo de estudiantes también tenían bebidas sobre el escritorio y no les exigió que se cumpliera la regla como tal. Muy mala manera de comunicar las cosas para estar en el puesto de servicio al cliente. 
Descripción física persona: Señora de tez blanca, cabello negro colocho y corto. Siempre usa minifaldas 15:39 horas”.
</t>
  </si>
  <si>
    <t>WANDA JEANETT LOUISSE</t>
  </si>
  <si>
    <t>wandaeliasgarzaro@gmail.com</t>
  </si>
  <si>
    <t>Se toma nota de textos</t>
  </si>
  <si>
    <t>SEGUIMIENTO</t>
  </si>
  <si>
    <t>-----</t>
  </si>
  <si>
    <t>Se da seguimiento al caso</t>
  </si>
  <si>
    <t>CARNÉ/DPI</t>
  </si>
  <si>
    <t>LOURDES EUGENIA LEAL ORELLANA</t>
  </si>
  <si>
    <t>louxleal@gmail.com</t>
  </si>
  <si>
    <t>NERY MEDA</t>
  </si>
  <si>
    <t>A110708</t>
  </si>
  <si>
    <t>nmeda66@yahoo.com</t>
  </si>
  <si>
    <t>STEPHANIE MARTINEZ</t>
  </si>
  <si>
    <t>stephie_07@hotmail.com</t>
  </si>
  <si>
    <t>Me gustaría que pusieran más libros de literatura y ficción, con más copias para poderlos sacar y leerlos.</t>
  </si>
  <si>
    <t>Se tomará en cuenta aunque por ser biblioteca de universidad se da mas relevancia a textos académicos.</t>
  </si>
  <si>
    <t>MARIA ISABEL TEQUE ALFARO</t>
  </si>
  <si>
    <t>maisabel-tequealfaro@hotmail@hotmail.com</t>
  </si>
  <si>
    <t>Se solicitan las disculpas del caso y se retroalimenta a los colaboradores</t>
  </si>
  <si>
    <t>DIEGO ARMANDO HERNÁNDEZ GONZÁLEZ</t>
  </si>
  <si>
    <t>dieguito_hernandez_gonzalez@hotmail.com</t>
  </si>
  <si>
    <t>El día de ayer subí a sacar unas copias a las 7:40 y cuando me di cuenta ya estaba cerrando y le dije al que estaba atendiendo que todavía no era hora de cerrar y me dijo que ya había corte de caja.  No podía sacar el libro porque era copia única y la única forma era fotocopiarlo pero como estaba cerrado antes de la hora indicada por lo que no pude estudiar y eso me perjudico en la nota de mi examen</t>
  </si>
  <si>
    <t>Se envía a Pablo para que coloque queja correspondiente. Se solicita disculpa.</t>
  </si>
  <si>
    <t>FERNANDO GONZÁLEZ</t>
  </si>
  <si>
    <t>jos10fer@gmail.com</t>
  </si>
  <si>
    <t>Por qué es problema entrar un café.  Deberían de ser permitidos los líquidos</t>
  </si>
  <si>
    <t>Responde 20/02/15 se envía correo, respuesta</t>
  </si>
  <si>
    <t>EDWIN MENDOZA HIPP</t>
  </si>
  <si>
    <t>edwinmendozahipp@gmail.com</t>
  </si>
  <si>
    <t>SANDRA TERRÉ SOZA</t>
  </si>
  <si>
    <t>sandraterre4@gmail.com</t>
  </si>
  <si>
    <t>------</t>
  </si>
  <si>
    <t>-------</t>
  </si>
  <si>
    <t>No estoy de acuerdo que tengo yo que esperar 3 horas para poder devolver mi libro.  Además en mi portal estudiantil me aparece una nota y me bloque mi portal y no debería ser así.</t>
  </si>
  <si>
    <t>Caso *espera</t>
  </si>
  <si>
    <t>EDGAR LEONEL MEDINA JORDÁN</t>
  </si>
  <si>
    <t>emedina@ufm.edu</t>
  </si>
  <si>
    <t>Sugerencia: Pienso que sería prudente la implementación de un sistema de renovación de libros por internet</t>
  </si>
  <si>
    <t>Procesos no se puede implementar</t>
  </si>
  <si>
    <t>MARÍA JOSÉ CÁCERES</t>
  </si>
  <si>
    <t>-------------</t>
  </si>
  <si>
    <t>No había datos no se contacta a usuario.  Se envía a Pablo para mejorar operación de limpieza</t>
  </si>
  <si>
    <t>VILMA MARTÍNEZ</t>
  </si>
  <si>
    <t>vilmamadi@hotmail.com</t>
  </si>
  <si>
    <t>Usuario necesitaba fotocopias texto ejemplar copia única y por el enojo ya no lo hizo.  Se le presta libro solo fin de semana para minimizar la experiencia negativa</t>
  </si>
  <si>
    <t>ANDREA LEMUS</t>
  </si>
  <si>
    <t>ANA LUCIA VELA</t>
  </si>
  <si>
    <t>analuciavela.a@gmail.com</t>
  </si>
  <si>
    <t>El día de hoy al querer devolver el libro "Historia de la Educación en Guatemala" no lo aceptaron por estar en mal estado. (Hojas pegadas con tape).  Es la tercera semana consecutiva en que he sacado el libro y en ningún momento me indicaron este problema que estaba desde el 12 de mayo primera fecha en que lo saque.  No me parece correcto tener que reponerlo si en ninguna de las fechas 12, 19 y 25 de mayo se me indico algo al renovarlo</t>
  </si>
  <si>
    <t>Usuario repone texto. Se toman medidas administrativas</t>
  </si>
  <si>
    <t>Es la segunda vez que vengo a pedir una solvencia y la persona encargada no está en su lugar.  Yo dispongo de poco tiempo para venir a hacer estos trámites y es una desconsideración que la gente no esté en su puesto de trabajo.  Tendré que venir una nueva vez mañana sacrificando horas de trabajo para compensar la irresponsabilidad de una persona que gana sus salario con lo que yo pago a  la U</t>
  </si>
  <si>
    <t>Se contesta y se solicita disculpas del caso</t>
  </si>
  <si>
    <t>iza_jimenez13@hormail.com</t>
  </si>
  <si>
    <t>tati_retty08@hotmail.com</t>
  </si>
  <si>
    <t>licda.lemus@gmail.com</t>
  </si>
  <si>
    <t>NEULINA MORALES</t>
  </si>
  <si>
    <t>MONICA LEMUS</t>
  </si>
  <si>
    <t>ASTRID MARIA HENERA XALIN</t>
  </si>
  <si>
    <t xml:space="preserve">CLAUDIA IZABEL JIMENEZ </t>
  </si>
  <si>
    <t xml:space="preserve">   ---------</t>
  </si>
  <si>
    <t>neupeque@yahoo.com</t>
  </si>
  <si>
    <t>Usuario se necesita respuesta procedimiento.</t>
  </si>
  <si>
    <t xml:space="preserve">VICTOR MANUEL MANALLA BARAHONA </t>
  </si>
  <si>
    <t>victor.manalla88@hotmail.com</t>
  </si>
  <si>
    <t>CARLOS</t>
  </si>
  <si>
    <t xml:space="preserve">  ---------</t>
  </si>
  <si>
    <t xml:space="preserve">  --------------------------</t>
  </si>
  <si>
    <t>NANCY PAOLA BLANCO</t>
  </si>
  <si>
    <t>npblanco@correo.vel.edu.gt</t>
  </si>
  <si>
    <t xml:space="preserve">    -----------</t>
  </si>
  <si>
    <t xml:space="preserve">   ---------------------</t>
  </si>
  <si>
    <t xml:space="preserve">Mas carnet para estudiantes </t>
  </si>
  <si>
    <t xml:space="preserve">ESVIN ALARCON LAM </t>
  </si>
  <si>
    <t>esvinalarcon@gmsil.com</t>
  </si>
  <si>
    <t>MARIA RENEE</t>
  </si>
  <si>
    <t xml:space="preserve">  ----------</t>
  </si>
  <si>
    <t>mrechmor@gmail.com</t>
  </si>
  <si>
    <t>Usuario no desea respuesta.</t>
  </si>
  <si>
    <t>Se tomo datos de libros para solicitarlos en forma especial</t>
  </si>
  <si>
    <t xml:space="preserve">No comprensible. </t>
  </si>
  <si>
    <t xml:space="preserve">Es vigencia establecida como proceso. </t>
  </si>
  <si>
    <t>illescasventas@gmail.com</t>
  </si>
  <si>
    <t>Sin nombre</t>
  </si>
  <si>
    <t xml:space="preserve">Pamela Carrera </t>
  </si>
  <si>
    <t>Es lamentable que una biblioteca no sea un espacio abierto a los estudiantes, que este cerrado, con carné o bien no tenga otra opción o me quedo en la entrada. ¿ Ir a traer un carné al estacionamiento ? ¿ Con este no ?. Lo siento, me quedo sin leer.   P.D: En todo caso quien atiende goza de una amabilidad que la biblioteca parece no compartir.</t>
  </si>
  <si>
    <t>Susanaalvarez80@gmail.com</t>
  </si>
  <si>
    <t xml:space="preserve">Se responde a usuario vía mail. </t>
  </si>
  <si>
    <t>2352-39259-0101</t>
  </si>
  <si>
    <t>15panel.sofia@gmail.com</t>
  </si>
  <si>
    <t xml:space="preserve">Se envío, horario establecido. </t>
  </si>
  <si>
    <t xml:space="preserve">Daniela Lajbón </t>
  </si>
  <si>
    <t xml:space="preserve">daniela.cybon@gmail.com </t>
  </si>
  <si>
    <t xml:space="preserve">sebas.racuila@gmail.com </t>
  </si>
  <si>
    <t>mrrodriguezo@correo.url.edu.gt</t>
  </si>
  <si>
    <t>50605-94</t>
  </si>
  <si>
    <t>pfgaravito@gmail.com</t>
  </si>
  <si>
    <t>No revisar al salir de la biblioteca es tedioso y quita tiempo, y/o poner un sistema de seguridad que funcione.</t>
  </si>
  <si>
    <t>.Se habla con el usuario y se solicita disculpas.</t>
  </si>
  <si>
    <t>Wellington Donis</t>
  </si>
  <si>
    <t>3001-67946-0101</t>
  </si>
  <si>
    <t>wllington.donis@hotmail.es</t>
  </si>
  <si>
    <t>Se le llama la atención al colaborador.</t>
  </si>
  <si>
    <t xml:space="preserve">Renato Raúl Illescas Hernandez </t>
  </si>
  <si>
    <t xml:space="preserve">             Illescasventas@gmail.com </t>
  </si>
  <si>
    <t>Mirna Arias</t>
  </si>
  <si>
    <t>----------------</t>
  </si>
  <si>
    <t>mirnariasalvatierra@gmail.com</t>
  </si>
  <si>
    <t>Se responde vía mail.</t>
  </si>
  <si>
    <t xml:space="preserve">Lucia Santizo </t>
  </si>
  <si>
    <t>Dejar entrar si uno olvida el carnet solo con Id que tomen el numero de carnet.</t>
  </si>
  <si>
    <t>Es normativa de la biblioteca.</t>
  </si>
  <si>
    <t>benjaflogd@yahoo.com</t>
  </si>
  <si>
    <t xml:space="preserve">josusols@gmail.com </t>
  </si>
  <si>
    <t>Solicitado</t>
  </si>
  <si>
    <t>Prestado</t>
  </si>
  <si>
    <t>2015</t>
  </si>
  <si>
    <t>2016</t>
  </si>
  <si>
    <t>2017</t>
  </si>
  <si>
    <t>2018</t>
  </si>
  <si>
    <t>2019</t>
  </si>
  <si>
    <t>2020</t>
  </si>
  <si>
    <t>Etiquetas de columna</t>
  </si>
  <si>
    <t>Etiquetas de fila</t>
  </si>
  <si>
    <t>Total general</t>
  </si>
  <si>
    <t>Cuenta de AÑO2</t>
  </si>
  <si>
    <t>Priscila Ruz</t>
  </si>
  <si>
    <t>fjurizargt@gmail.com</t>
  </si>
  <si>
    <t>Klaus Hentze Herrera</t>
  </si>
  <si>
    <t>klausraphael@hotmail.com</t>
  </si>
  <si>
    <t>Katherin Montrase</t>
  </si>
  <si>
    <t>kathy.montrase@gmail.com</t>
  </si>
  <si>
    <t>Pablo Estrada</t>
  </si>
  <si>
    <t>pabloestrada99@gmail.com</t>
  </si>
  <si>
    <t>Mobiliario</t>
  </si>
  <si>
    <t>Se da seguimiento al caso/ ya se quitaron</t>
  </si>
  <si>
    <t>Se da seguimiento al caso/ se explica horarios de solvencias.</t>
  </si>
  <si>
    <t>Xerox</t>
  </si>
  <si>
    <t>Atención y servicio</t>
  </si>
  <si>
    <t>Ingreso sin carne</t>
  </si>
  <si>
    <t>Horario de solvencias</t>
  </si>
  <si>
    <t>Se responde, ya hay aire acondicionado en mini auditorio</t>
  </si>
  <si>
    <t>Entrega de tesis</t>
  </si>
  <si>
    <t>Se informa a usuario de solvencias establecido</t>
  </si>
  <si>
    <t>Se agradece sugerencia</t>
  </si>
  <si>
    <t xml:space="preserve">No hay nadie controlando que las personas guarden silencio. Los jóvenes no respetan y hablan en un lugar que es para leer. </t>
  </si>
  <si>
    <t xml:space="preserve">Se retroalimenta al personal de atención a usuarios para reforzar este aspecto. </t>
  </si>
  <si>
    <t xml:space="preserve">Los horarios de fotocopiadora dentro de la Biblioteca no sean congruentes. Si la Biblioteca cierra a las nueva la fotocopiadora debería cerrar a la misma hora. A las 20:05 ya estaba cerrada y perdí todo lo que ya había encontrado en libros que son únicos ejemplares. </t>
  </si>
  <si>
    <t xml:space="preserve">Se escanea queja a Pablo y se envía a personal de Xerox. </t>
  </si>
  <si>
    <t>Sonrían mucho mas</t>
  </si>
  <si>
    <t xml:space="preserve">Atender de mejor manera a los estudiantes de tal manera que cuando uno pide ayuda para verificar un libro, sol le dicen por donde mas o menso puede estar, pienso que la mejor manera seria levantarse y acompañarnos a ubicarlo. Mil gracias. </t>
  </si>
  <si>
    <t xml:space="preserve">Se llama la atención al personal para mejorar la atención. </t>
  </si>
  <si>
    <t>Se responde correo  y se explica normas de alimentos a usuarios. Se retroalimenta a Mary del caso.</t>
  </si>
  <si>
    <t>Siempre debería haber alguien encargado de las solvencias porque es difil coincidir con el horario del encargado ya que todos disponen de diferentes horarios</t>
  </si>
  <si>
    <t xml:space="preserve">Se responde a usuarios con horarios de atención y motivos del mismo. </t>
  </si>
  <si>
    <t xml:space="preserve">Como puede ser que no dejen entregar a un lugar donde se puede estudiar sin tener boleta de pago de reposición. Ya que el robo fue el día de hoy y no tengo dinero para pagar la reposición ahorita, me están vedando el derecho a la educación y a mi pleno desenvolvimiento en una institución la cual pago. </t>
  </si>
  <si>
    <t xml:space="preserve">Se responde a usuarios y se solicita las disculpas del caso, explicación y horario de ingreso sin carne. Se retroalimenta al personal para mejorar criterio para el ingreso de usuarios. </t>
  </si>
  <si>
    <t>Anónima</t>
  </si>
  <si>
    <t xml:space="preserve">No hay datos para contestar queja. Se retroalimenta al personal para mejorar criterio para el ingreso de usuarios. </t>
  </si>
  <si>
    <t xml:space="preserve">Se envía caso a DR. Carro quien da seguimiento a usuario. Se realiza prestamos especial de cubículos. </t>
  </si>
  <si>
    <t>Si no lo ayudan a uno, mínimo llevarlo o enseñarle a uno donde se pueden encontrar la información y no solo ser tan negativo.</t>
  </si>
  <si>
    <t>Se retroalimenta al personal de atención pare evitar casos similares. No se puede contestar a usuario ya que datos no son muy legibles</t>
  </si>
  <si>
    <t>Se envía un correo a la usuaria explicando horarios de visita y de Biblioteca se ofrece opción de Usuario Temporal.</t>
  </si>
  <si>
    <t>Deberían de dejar entrar con la verificación que uno es estudiante o con una ID</t>
  </si>
  <si>
    <t>SE envía un correo explicando motivo de ingreso con carne de estudiante y horarios de visita.</t>
  </si>
  <si>
    <t>Señor Director: Que ridículo que las solvencias solo las den de 9:00 a 13:00 horas y de 17:00 a 21:00 horas. Y no es público en el portal.  Esto debía poder descargarse en el portal.  Aquí tiene personal que podría hacerlo.</t>
  </si>
  <si>
    <t>La falta de aire acondicionado hace demasiado incómodo el estudiar en la biblioteca.  Independientemente de la época (verano/invierno) el calor que se encierra dentro de la biblioteca no es una experiencia agradable.  Por otro lado, considero que el mobiliario (no todo) necesita un reemplazo ya que las sillas de madera son demasiado incómodas.  Ella va en relación a la modernización que la biblioteca necesita para crear un espacio más agradable para estudiar.</t>
  </si>
  <si>
    <t>Bibliografías</t>
  </si>
  <si>
    <t>La persona encargada para prestar libros no quiso hacerse responsable de su trabajo de revisar detalladamente el libro que iba a prestar diciendo que fuera con su jefe que yo era un caso especial debido al suceso de los 2 libros anteriores. Lastimosamente incitan para que vengan los estudiantes a la biblioteca pero con sucesos así no dan ganas de regresar.  Fue Alan Cifuentes</t>
  </si>
  <si>
    <t>Presté 2 libros de la biblioteca y el encargado para que los prestara no revisó que iban subrayados y manchados, y al momento de querer devolver los libros me dice el encargado que no me los puede aceptar porque están manchados y subrayados.  Deberían de capacitar a los encargados con las normas de la biblioteca porque es injusto que quieran echarle la culpa a uno de algo que no hizo y más aún sabiendo que un libro no se raya.  Primera vez que me pasa esto y no soy de esas personas que no cuida los libros.</t>
  </si>
  <si>
    <t>libros con daño 123941   128095
Usuario luego de explicarle caso, se le indica que debe tener mas cuidado y que realice una verificación de los textos.  Sele piden las disculpas del caso , usuario las acepta y procede a retirarse, indicando que su compañera pediría prestados estos libros.</t>
  </si>
  <si>
    <t>El servicio sanitario del segundo nivel, casi siempre está con mal olor.  Me da una mala impresión a la hora de que uno entra al sanitario de mujeres.  Deberían limpiar por lo menos 3 veces al día o estar revisando, ya que es desagradable que siempre al entrar al sanitario haya mal olor.</t>
  </si>
  <si>
    <t>La trabajadora de Xerox, de la biblioteca, no está trabajando de la manera adecuada, ya que ya no quería atenderme y dejar de atender antes del horario debido sumándole su mala actitud al atender a la clientela.</t>
  </si>
  <si>
    <t>Se toma nota de títulos</t>
  </si>
  <si>
    <t>Deberían asegurarse o controlar mejor que evitar menos ruido en la biblioteca colocando más rótulos de silencio por ejemplo, ya que he visto y escuchado a muchas personas hablando por celular o platicando como si estuvieran afuera, incluso a empleados de la universidad considero que todos tenemos derechos tanto de hacer ruido como de poder estudiar en un ambiente tranquilo y agradable.  De lo contrario preferiría quedarme en la cafetería por ejemplo.</t>
  </si>
  <si>
    <t>Se responde a usuario y se le indica que hay una sala de lectura 2do nivel silencio total.</t>
  </si>
  <si>
    <t>Le sugiero buscar la forma de reducir ¨el ruido¨¨que producen los molinetes.</t>
  </si>
  <si>
    <t xml:space="preserve">En la medida de sus posibilidades por favor incluir obras ole Matiha Nisssaum especialmente ¨paisajes del pensamiento: la inteligencia de las emociones¨ y *sin fines ole lucro. Porque la democracia necesita de las humanidades. Gracias </t>
  </si>
  <si>
    <t>El conserje o encargado de la limpieza de la biblioteca había demasiado alto dentro la biblioteca , además cuando limpia canta y hace ruidos muy fuertes. Seguramente no es culpa de el, seria bueno instruirlo para que guarde silencioso mas posible.  Creo también que podría mantener el baño mas limpio.</t>
  </si>
  <si>
    <t>Se retroalimento a los conserjes</t>
  </si>
  <si>
    <t>1. Los libros de derecho tributario y derecho financiero, la mayoría no se entregan en la sede central.  2. Los que están en la cede central no se pueden sacar y no hay copias de los mismos.     3.deberian de tener libros mas actualizados     4.maltrato</t>
  </si>
  <si>
    <t>Quien interese Deberían de poder apoyar al  egresado para poder tener ingreso, ya ese con una constancia de registro o documento de identificación , ya que como egresado no veo el motivo por el cual ponen tantas trabas en cuanto al ingreso teniendo formas de poder corroborar la información.  Esto es una sugerencia sino tomaran medidas para corregirlo no se contacten con mi persona , ya que no deseo escuchar su burocracia, este es un consejo.</t>
  </si>
  <si>
    <t>El Día martes 5 de abril, del presente año, hice la reservación de la copia No.4 del libro de Citolustologia,el cual no habían traído, debido a que la persona que lo tenia prestado ,se atraso en la entrega. El día viernes 6 del presente mes me indican que ya lo habían devuelto pero el libro no me lo pudieron dar porque otra persona lo estaba utilizando.</t>
  </si>
  <si>
    <t>por correo electrónico.</t>
  </si>
  <si>
    <t>Al solicitar un cubículo para estudiar, se me negó debido a falta de cupo, sin embargo a otro estudiante de la misma facultad si s ele brindo el espacio.</t>
  </si>
  <si>
    <t>se platica con estudiante el mismo día de la queja.</t>
  </si>
  <si>
    <t>Los libros deberían de prestarse al memos 2 semanas , mas cuando son libros de 400 paginas.</t>
  </si>
  <si>
    <t>Por favor cambiar las computadoras del laboratorio; Ya que están demasiado antiguas y no se puede trabajar.</t>
  </si>
  <si>
    <t xml:space="preserve">Se envía a Juan Ramón </t>
  </si>
  <si>
    <t>Por favor cambiar las computadoras del laboratorio; ya que están demasiado antiguas y no se puede trabajar.</t>
  </si>
  <si>
    <t xml:space="preserve">Se envía a encargado </t>
  </si>
  <si>
    <t>Francisco Josué Solís Ruano</t>
  </si>
  <si>
    <t>El préstamo de libros para periodos mas largos de tiempos. El departamento de coordinación de usuario debería de mejorar el trato de relaciones humana.  La secretaria no se encuentra en el periodo de 3:00-3:30PM</t>
  </si>
  <si>
    <t>Se envía correo al usuario.</t>
  </si>
  <si>
    <t>En una ocasión deje olvidado mi carné, intente ingresar con mi dpi, estoy en vespertino y regularmente vengo después de la hora que indica el letrero de lccbut, entiendo que pongan este limite a otros estudiantes externos a la institución pero parte de los servicios que pago en u incluye la biblioteca creo que deberían hacer excepción con los usuarios y personas que esta universidad mas por los que venimos en la noche</t>
  </si>
  <si>
    <t>Benjamín Herrera</t>
  </si>
  <si>
    <t>no me notificaron de la multa de los libros que presto, me cobraron por cada uno, cada día sin yo saberlo. Mas que una queja dejo una sugerencia. NOTIFIQUEN A LOS ESTUDIANTES POR CORREI I ALGUN OTRO MEDIO DE ESTE TIPO DE MULTAS PORQUE HAY QUIENES NO ESTAMOS ENTERADOS DE ESTO.</t>
  </si>
  <si>
    <t>Se explica los días de préstamo y los lugares donde se notifica por medio de sello y sistema.</t>
  </si>
  <si>
    <t>Se envía respuesta vía mail.</t>
  </si>
  <si>
    <t>Susana Beatriz Álvarez</t>
  </si>
  <si>
    <t>Esta es una biblioteca cuyos procesos son engorrosos, con poco material y con personal que sigue instrucciones que no son lógicas. ¿ Que biblioteca puede preciarse de tratar a sus usuarios como posibles vándalos sin esperar que uno responda ?. ¿ Que biblioteca permite que sus usuarios coman y beban en sus instalaciones y luego me acusa de mojar la parte superior de un libro ?. No es la mejor biblioteca, pero es lo que tenemos. ¿ Se podrá hacer algo ?.</t>
  </si>
  <si>
    <t xml:space="preserve">Ana Sofía García </t>
  </si>
  <si>
    <t>Que pena que por horario de entrega de solvencias no pueda hacer mi  tramite, pedí permiso y depende de mi trabajo que tramite, tampoco puedo coordinar mi graduación por el mismo tema. Como sugerencia deberían de estar habilitados para atender en el mismo horario que el resto de procesos.</t>
  </si>
  <si>
    <t xml:space="preserve">No pudimos ingresar debido a que no teníamos carné y el horario de visitas es de 1 a 5 de la tarde , por lo que silicio se le de preferencia a los alumnos de la universidad y que acreditar sus estudios por medio del portal para poder ingresar ya que por lo mismo, nos  están negando el derecho de libre acceso a la información. </t>
  </si>
  <si>
    <t>Se envía a las reglas de ingreso y seguridad.</t>
  </si>
  <si>
    <t>Sebastián Racuila Peuagos</t>
  </si>
  <si>
    <t xml:space="preserve">Es incomprensible que pidan solvencia de biblioteca sin siquiera poder ingresar a la misma. Más incomprensible aún, el horario de atención de la única persona que emite la firma para solvencias. De 1-5 PM , es la hora en la que muchas personas tienen tiempo de realizar estos tramites tan ineficientes </t>
  </si>
  <si>
    <t xml:space="preserve">Se respondió vía mail. </t>
  </si>
  <si>
    <t>Javier Fernández</t>
  </si>
  <si>
    <t>Se envía las regalas de seguridad</t>
  </si>
  <si>
    <t xml:space="preserve">Pedro Felipe Garauito Álvarez </t>
  </si>
  <si>
    <t>Por favor instruir a las personas de información, que el horario de solvencias es de 9:00 a 13:00 y 17:00 a 21:00.  Hoy me dijeron que era de 15:00 a 21:00.</t>
  </si>
  <si>
    <t>Regrese a la biblioteca a dejar un libro, el joven que atiende RUDY solo hizo mas largo el proceso, en vez de facilitarlo y no dio su apoyo para poder entregar el libro que no tenia ningún desgaste.</t>
  </si>
  <si>
    <t>Mario Rodríguez</t>
  </si>
  <si>
    <t>Es increíble que no den solvencias a todas horas, no todos pueden venir en los horarios que poseen. Existe el empoderamiento como estrategia administrativa para que en la ausencia del coordinador alguien mas pueda otorgar.</t>
  </si>
  <si>
    <t xml:space="preserve">Usuario debe de respetar los horarios establecidos. </t>
  </si>
  <si>
    <t>Carolina Morales</t>
  </si>
  <si>
    <t>Solvencias - deberían de darse a todas horas. Inútiles.</t>
  </si>
  <si>
    <t>Francisco Javier Urizar Pérez</t>
  </si>
  <si>
    <t>Me parece poco oportuno el horario de solvencia de Biblioteca, las personas que laboramos usamos el horario de almuerzo para este tipo de tramites. Podrían cambiar el horario de solvencias, cambiar las horas o nombrar a mas de una persona para entregarlas.</t>
  </si>
  <si>
    <t>Se envía corre al usuario.</t>
  </si>
  <si>
    <t>Entrega de CD a la oficina de proceso técnicos en el proceso de entrega de papelería previa a graduación, me fueron devueltas y se me indico que se removiera parte de la diagramación del índice y resumen ejecutivo. Estos eran tan solo fondos que no alteraban la legibilidad del contenido y servían como parte de la unidad visual del documento. La señora que me atendió me dijo que va contra las reglas, a pesar que según nos indicaron a los estudiantes de la facultad de arquitectura y diseño, tienen formato libre. Deberían de ponerse de acuerdo y comunicarlo claramente a las facultades, no hacer dar mil vueltas en los últimos tramites de graduación.</t>
  </si>
  <si>
    <t xml:space="preserve">Se envía correo a Delia </t>
  </si>
  <si>
    <t>El día 22/02/2019 en la biblioteca al mostrar Dpi no se me dejo ingresar y a una de mis compañeras si la dejaron ingresar con su dpi. Me parece injusto que a una persona si la hayan dejado ingresar y a otras no. La normar debería ser igual para todos.</t>
  </si>
  <si>
    <t>se envía correo al usuario</t>
  </si>
  <si>
    <t xml:space="preserve">Me molesta que si un estudiante sin carne no lo dejen entrar, si uno esta pagando por un servicio y no lo apoyan deberían dejar ingresar a cualquier hora aunque sea dejando su documento dpi, y Josué Manuel Hernandez , me dijo que no podía hacer nada pero de una forma súper pesada y sarcástica. es mi primera vez en ingresar con dpi. y no es la forma corrector de atención hasta no quiero volver a regresar a la biblioteca. </t>
  </si>
  <si>
    <t>Trabajando en los últimos días en el área Rafael Landívar de la biblioteca URL y me he tenido que salir porque el ruido no permite trabajar, las personas llegan a trabajar en parejas o grupos y se ponen a conversar en voz alta, hacen chistes, contestan llamadas comen etc. ya había notificado anteriormente a una trabajadora del área y la situación sigue igual.</t>
  </si>
  <si>
    <t>Tener disponibles (adquirir a la biblioteca) libros de:  Georges Didi-huberman Jacques Ranciere, Byung chul-hen.   Pues son varios útiles y muy relevantes y seria deseable que la biblioteca ofreciera varios de sus títulos.</t>
  </si>
  <si>
    <t>QUEJAS SUGERENCIAS PARA LA BIBLIOTECA LANDIVARIANA 2013-2020</t>
  </si>
  <si>
    <t>Cuenta de TIPO</t>
  </si>
  <si>
    <t>Quejas y Sugerencias por año (2013-2020)</t>
  </si>
  <si>
    <t>Cuenta de TIPIFICACION</t>
  </si>
  <si>
    <t>Quejas y sugerencias por tipo de tipificación (Analisis Global).</t>
  </si>
  <si>
    <t>Quejas y Sugerencias. Biblioteca Dr. Isidro Iriarte, S.J. 2013-2020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</si>
</sst>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u/>
      <sz val="11"/>
      <color theme="10"/>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b/>
      <sz val="24"/>
      <color rgb="FFFFFF00"/>
      <name val="Calibri"/>
      <family val="2"/>
      <scheme val="minor"/>
    </font>
    <font>
      <b/>
      <sz val="20"/>
      <color theme="1"/>
      <name val="Calibri"/>
      <family val="2"/>
      <scheme val="minor"/>
    </font>
  </fonts>
  <fills count="4">
    <fill>
      <patternFill patternType="none"/>
    </fill>
    <fill>
      <patternFill patternType="gray125"/>
    </fill>
    <fill>
      <patternFill patternType="solid">
        <fgColor rgb="FFFFFF00"/>
        <bgColor indexed="64"/>
      </patternFill>
    </fill>
    <fill>
      <gradientFill degree="90">
        <stop position="0">
          <color theme="3" tint="-0.25098422193060094"/>
        </stop>
        <stop position="1">
          <color theme="4"/>
        </stop>
      </gradient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46">
    <xf numFmtId="0" fontId="0" fillId="0" borderId="0" xfId="0"/>
    <xf numFmtId="0" fontId="0" fillId="0" borderId="0" xfId="0" applyAlignment="1"/>
    <xf numFmtId="0" fontId="0" fillId="0" borderId="0" xfId="0" applyAlignment="1">
      <alignment horizontal="center"/>
    </xf>
    <xf numFmtId="0" fontId="1" fillId="0" borderId="1" xfId="0" applyFont="1" applyBorder="1" applyAlignment="1">
      <alignment horizontal="center"/>
    </xf>
    <xf numFmtId="0" fontId="1" fillId="0" borderId="1" xfId="0" applyFont="1" applyBorder="1"/>
    <xf numFmtId="0" fontId="0" fillId="0" borderId="1" xfId="0" applyBorder="1"/>
    <xf numFmtId="0" fontId="2" fillId="0" borderId="1" xfId="1" applyBorder="1"/>
    <xf numFmtId="14" fontId="0" fillId="0" borderId="1" xfId="0" applyNumberFormat="1" applyBorder="1"/>
    <xf numFmtId="0" fontId="0" fillId="0" borderId="1" xfId="0" applyBorder="1" applyAlignment="1"/>
    <xf numFmtId="14" fontId="0" fillId="0" borderId="1" xfId="0" applyNumberFormat="1" applyBorder="1" applyAlignment="1"/>
    <xf numFmtId="0" fontId="0" fillId="0" borderId="1" xfId="0" applyBorder="1" applyAlignment="1">
      <alignment wrapText="1"/>
    </xf>
    <xf numFmtId="0" fontId="0" fillId="0" borderId="1" xfId="0" quotePrefix="1" applyBorder="1"/>
    <xf numFmtId="0" fontId="0" fillId="0" borderId="1" xfId="0" applyBorder="1" applyAlignment="1">
      <alignment horizontal="center" vertical="center" wrapText="1"/>
    </xf>
    <xf numFmtId="0" fontId="0" fillId="0" borderId="1" xfId="0" quotePrefix="1" applyBorder="1" applyAlignment="1"/>
    <xf numFmtId="14" fontId="0" fillId="2" borderId="1" xfId="0" applyNumberFormat="1" applyFill="1" applyBorder="1"/>
    <xf numFmtId="0" fontId="0" fillId="0" borderId="1" xfId="0" applyBorder="1" applyAlignment="1">
      <alignment horizontal="right"/>
    </xf>
    <xf numFmtId="14" fontId="0" fillId="0" borderId="1" xfId="0" applyNumberFormat="1" applyBorder="1" applyAlignment="1">
      <alignment horizontal="right"/>
    </xf>
    <xf numFmtId="0" fontId="2" fillId="0" borderId="1" xfId="1" applyBorder="1" applyAlignment="1">
      <alignment horizontal="center"/>
    </xf>
    <xf numFmtId="0" fontId="0" fillId="0" borderId="0" xfId="0" pivotButton="1"/>
    <xf numFmtId="0" fontId="0" fillId="0" borderId="0" xfId="0" applyNumberFormat="1" applyAlignment="1">
      <alignment horizontal="center"/>
    </xf>
    <xf numFmtId="0" fontId="1" fillId="0" borderId="0" xfId="0" applyNumberFormat="1" applyFont="1" applyAlignment="1">
      <alignment horizontal="center"/>
    </xf>
    <xf numFmtId="0" fontId="0" fillId="0" borderId="0" xfId="0" applyAlignment="1">
      <alignment horizontal="center" wrapText="1"/>
    </xf>
    <xf numFmtId="0" fontId="1" fillId="0" borderId="0" xfId="0" applyFont="1" applyAlignment="1">
      <alignment horizontal="center" wrapText="1"/>
    </xf>
    <xf numFmtId="14" fontId="0" fillId="2" borderId="1" xfId="0" quotePrefix="1" applyNumberFormat="1" applyFill="1" applyBorder="1"/>
    <xf numFmtId="0" fontId="0" fillId="0" borderId="1" xfId="0" applyFill="1" applyBorder="1" applyAlignment="1">
      <alignment wrapText="1"/>
    </xf>
    <xf numFmtId="0" fontId="0" fillId="0" borderId="1" xfId="0" applyFill="1" applyBorder="1"/>
    <xf numFmtId="0" fontId="0" fillId="0" borderId="1" xfId="0" applyBorder="1" applyAlignment="1">
      <alignment horizontal="left" vertical="top" wrapText="1"/>
    </xf>
    <xf numFmtId="0" fontId="0" fillId="0" borderId="1" xfId="0" applyBorder="1" applyAlignment="1">
      <alignment horizontal="left" wrapText="1"/>
    </xf>
    <xf numFmtId="0" fontId="0" fillId="0" borderId="1" xfId="0" applyBorder="1" applyAlignment="1">
      <alignment horizontal="left"/>
    </xf>
    <xf numFmtId="0" fontId="0" fillId="0" borderId="1" xfId="0" applyFill="1" applyBorder="1" applyAlignment="1">
      <alignment horizontal="left" wrapText="1"/>
    </xf>
    <xf numFmtId="0" fontId="1" fillId="0" borderId="0" xfId="0" applyFont="1" applyAlignment="1">
      <alignment wrapText="1"/>
    </xf>
    <xf numFmtId="0" fontId="1" fillId="0" borderId="2" xfId="0" applyFont="1" applyBorder="1" applyAlignment="1">
      <alignment wrapText="1"/>
    </xf>
    <xf numFmtId="0" fontId="0" fillId="0" borderId="0" xfId="0" applyAlignment="1">
      <alignment horizontal="left"/>
    </xf>
    <xf numFmtId="1" fontId="0" fillId="0" borderId="1" xfId="0" applyNumberFormat="1" applyBorder="1"/>
    <xf numFmtId="1" fontId="0" fillId="0" borderId="0" xfId="0" applyNumberFormat="1"/>
    <xf numFmtId="1" fontId="0" fillId="0" borderId="0" xfId="0" applyNumberFormat="1" applyAlignment="1">
      <alignment horizontal="center"/>
    </xf>
    <xf numFmtId="0" fontId="4" fillId="0" borderId="0" xfId="0" applyFont="1"/>
    <xf numFmtId="0" fontId="0" fillId="0" borderId="0" xfId="0" pivotButton="1" applyAlignment="1">
      <alignment wrapText="1"/>
    </xf>
    <xf numFmtId="0" fontId="0" fillId="0" borderId="0" xfId="0" applyAlignment="1">
      <alignment wrapText="1"/>
    </xf>
    <xf numFmtId="0" fontId="5" fillId="0" borderId="0" xfId="0" applyFont="1" applyAlignment="1">
      <alignment horizontal="center" vertical="center" wrapText="1"/>
    </xf>
    <xf numFmtId="0" fontId="3" fillId="0" borderId="0" xfId="0" applyFont="1"/>
    <xf numFmtId="0" fontId="3" fillId="0" borderId="0" xfId="0" applyFont="1" applyAlignment="1">
      <alignment horizontal="center"/>
    </xf>
    <xf numFmtId="1" fontId="0" fillId="0" borderId="0" xfId="0" applyNumberFormat="1" applyAlignment="1">
      <alignment horizontal="center" wrapText="1"/>
    </xf>
    <xf numFmtId="0" fontId="7" fillId="0" borderId="0" xfId="0" applyFont="1" applyAlignment="1"/>
    <xf numFmtId="0" fontId="6" fillId="3" borderId="0" xfId="0" applyFont="1" applyFill="1" applyAlignment="1">
      <alignment horizontal="center" vertical="center" wrapText="1"/>
    </xf>
    <xf numFmtId="0" fontId="6" fillId="3" borderId="0" xfId="0" applyFont="1" applyFill="1" applyAlignment="1">
      <alignment horizontal="center" vertical="center"/>
    </xf>
  </cellXfs>
  <cellStyles count="2">
    <cellStyle name="Hipervínculo" xfId="1" builtinId="8"/>
    <cellStyle name="Normal" xfId="0" builtinId="0"/>
  </cellStyles>
  <dxfs count="23">
    <dxf>
      <alignment vertical="center" readingOrder="0"/>
    </dxf>
    <dxf>
      <font>
        <sz val="10"/>
      </font>
    </dxf>
    <dxf>
      <alignment wrapText="1" readingOrder="0"/>
    </dxf>
    <dxf>
      <alignment wrapText="1" readingOrder="0"/>
    </dxf>
    <dxf>
      <alignment horizontal="center" readingOrder="0"/>
    </dxf>
    <dxf>
      <alignment horizontal="center" readingOrder="0"/>
    </dxf>
    <dxf>
      <alignment horizontal="center" readingOrder="0"/>
    </dxf>
    <dxf>
      <alignment wrapText="1" readingOrder="0"/>
    </dxf>
    <dxf>
      <alignment horizontal="center" readingOrder="0"/>
    </dxf>
    <dxf>
      <alignment horizontal="center" readingOrder="0"/>
    </dxf>
    <dxf>
      <alignment horizontal="center" readingOrder="0"/>
    </dxf>
    <dxf>
      <font>
        <b/>
      </font>
    </dxf>
    <dxf>
      <font>
        <b val="0"/>
      </font>
    </dxf>
    <dxf>
      <font>
        <b/>
      </font>
    </dxf>
    <dxf>
      <alignment wrapText="1" readingOrder="0"/>
    </dxf>
    <dxf>
      <alignment wrapText="1" readingOrder="0"/>
    </dxf>
    <dxf>
      <alignment horizontal="center" readingOrder="0"/>
    </dxf>
    <dxf>
      <alignment horizontal="center" readingOrder="0"/>
    </dxf>
    <dxf>
      <font>
        <b/>
      </font>
    </dxf>
    <dxf>
      <font>
        <b/>
      </font>
    </dxf>
    <dxf>
      <alignment horizontal="center" readingOrder="0"/>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[6.3.8  Quejas y sugerencia seguimiento.xlsx]Resumen de resultados!TablaDinámica2</c:name>
    <c:fmtId val="13"/>
  </c:pivotSource>
  <c:chart>
    <c:autoTitleDeleted val="0"/>
    <c:pivotFmts>
      <c:pivotFmt>
        <c:idx val="0"/>
      </c:pivotFmt>
      <c:pivotFmt>
        <c:idx val="1"/>
      </c:pivotFmt>
      <c:pivotFmt>
        <c:idx val="2"/>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s-GT"/>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noFill/>
          <a:ln w="9525" cap="flat" cmpd="sng" algn="ctr">
            <a:solidFill>
              <a:schemeClr val="accent1"/>
            </a:solidFill>
            <a:miter lim="800000"/>
          </a:ln>
          <a:effectLst>
            <a:glow rad="63500">
              <a:schemeClr val="accent1">
                <a:satMod val="175000"/>
                <a:alpha val="25000"/>
              </a:schemeClr>
            </a:glo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s-GT"/>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'Resumen de resultados'!$C$5:$C$6</c:f>
              <c:strCache>
                <c:ptCount val="1"/>
                <c:pt idx="0">
                  <c:v>Prestado</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s-G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'Resumen de resultados'!$B$7:$B$15</c:f>
              <c:strCache>
                <c:ptCount val="8"/>
                <c:pt idx="0">
                  <c:v>2013</c:v>
                </c:pt>
                <c:pt idx="1">
                  <c:v>2014</c:v>
                </c:pt>
                <c:pt idx="2">
                  <c:v>2015</c:v>
                </c:pt>
                <c:pt idx="3">
                  <c:v>2016</c:v>
                </c:pt>
                <c:pt idx="4">
                  <c:v>2017</c:v>
                </c:pt>
                <c:pt idx="5">
                  <c:v>2018</c:v>
                </c:pt>
                <c:pt idx="6">
                  <c:v>2019</c:v>
                </c:pt>
                <c:pt idx="7">
                  <c:v>2020</c:v>
                </c:pt>
              </c:strCache>
            </c:strRef>
          </c:cat>
          <c:val>
            <c:numRef>
              <c:f>'Resumen de resultados'!$C$7:$C$15</c:f>
              <c:numCache>
                <c:formatCode>General</c:formatCode>
                <c:ptCount val="8"/>
                <c:pt idx="0">
                  <c:v>2</c:v>
                </c:pt>
                <c:pt idx="1">
                  <c:v>12</c:v>
                </c:pt>
                <c:pt idx="2">
                  <c:v>2</c:v>
                </c:pt>
                <c:pt idx="3">
                  <c:v>2</c:v>
                </c:pt>
                <c:pt idx="4">
                  <c:v>3</c:v>
                </c:pt>
                <c:pt idx="6">
                  <c:v>1</c:v>
                </c:pt>
                <c:pt idx="7">
                  <c:v>6</c:v>
                </c:pt>
              </c:numCache>
            </c:numRef>
          </c:val>
          <c:extLst>
            <c:ext xmlns:c16="http://schemas.microsoft.com/office/drawing/2014/chart" uri="{C3380CC4-5D6E-409C-BE32-E72D297353CC}">
              <c16:uniqueId val="{00000000-5BA3-4C7F-8D34-5C5BA35C178D}"/>
            </c:ext>
          </c:extLst>
        </c:ser>
        <c:ser>
          <c:idx val="1"/>
          <c:order val="1"/>
          <c:tx>
            <c:strRef>
              <c:f>'Resumen de resultados'!$D$5:$D$6</c:f>
              <c:strCache>
                <c:ptCount val="1"/>
                <c:pt idx="0">
                  <c:v>Solicitado</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s-G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'Resumen de resultados'!$B$7:$B$15</c:f>
              <c:strCache>
                <c:ptCount val="8"/>
                <c:pt idx="0">
                  <c:v>2013</c:v>
                </c:pt>
                <c:pt idx="1">
                  <c:v>2014</c:v>
                </c:pt>
                <c:pt idx="2">
                  <c:v>2015</c:v>
                </c:pt>
                <c:pt idx="3">
                  <c:v>2016</c:v>
                </c:pt>
                <c:pt idx="4">
                  <c:v>2017</c:v>
                </c:pt>
                <c:pt idx="5">
                  <c:v>2018</c:v>
                </c:pt>
                <c:pt idx="6">
                  <c:v>2019</c:v>
                </c:pt>
                <c:pt idx="7">
                  <c:v>2020</c:v>
                </c:pt>
              </c:strCache>
            </c:strRef>
          </c:cat>
          <c:val>
            <c:numRef>
              <c:f>'Resumen de resultados'!$D$7:$D$15</c:f>
              <c:numCache>
                <c:formatCode>General</c:formatCode>
                <c:ptCount val="8"/>
                <c:pt idx="0">
                  <c:v>9</c:v>
                </c:pt>
                <c:pt idx="1">
                  <c:v>21</c:v>
                </c:pt>
                <c:pt idx="2">
                  <c:v>4</c:v>
                </c:pt>
                <c:pt idx="3">
                  <c:v>12</c:v>
                </c:pt>
                <c:pt idx="4">
                  <c:v>4</c:v>
                </c:pt>
                <c:pt idx="5">
                  <c:v>8</c:v>
                </c:pt>
                <c:pt idx="6">
                  <c:v>10</c:v>
                </c:pt>
                <c:pt idx="7">
                  <c:v>11</c:v>
                </c:pt>
              </c:numCache>
            </c:numRef>
          </c:val>
          <c:extLst>
            <c:ext xmlns:c16="http://schemas.microsoft.com/office/drawing/2014/chart" uri="{C3380CC4-5D6E-409C-BE32-E72D297353CC}">
              <c16:uniqueId val="{00000001-5BA3-4C7F-8D34-5C5BA35C178D}"/>
            </c:ext>
          </c:extLst>
        </c:ser>
        <c:dLbls>
          <c:dLblPos val="ctr"/>
          <c:showLegendKey val="0"/>
          <c:showVal val="1"/>
          <c:showCatName val="0"/>
          <c:showSerName val="0"/>
          <c:showPercent val="0"/>
          <c:showBubbleSize val="0"/>
        </c:dLbls>
        <c:gapWidth val="315"/>
        <c:overlap val="-40"/>
        <c:axId val="408108624"/>
        <c:axId val="408109016"/>
      </c:barChart>
      <c:catAx>
        <c:axId val="408108624"/>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GT"/>
          </a:p>
        </c:txPr>
        <c:crossAx val="408109016"/>
        <c:crosses val="autoZero"/>
        <c:auto val="1"/>
        <c:lblAlgn val="ctr"/>
        <c:lblOffset val="100"/>
        <c:noMultiLvlLbl val="0"/>
      </c:catAx>
      <c:valAx>
        <c:axId val="408109016"/>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GT"/>
          </a:p>
        </c:txPr>
        <c:crossAx val="40810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GT"/>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s-GT"/>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[6.3.8  Quejas y sugerencia seguimiento.xlsx]ANALISIS QUEJAS Y SUGERENCIAS!Tabla dinámica3</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'ANALISIS QUEJAS Y SUGERENCIAS'!$C$6:$C$7</c:f>
              <c:strCache>
                <c:ptCount val="1"/>
                <c:pt idx="0">
                  <c:v>2013</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 QUEJAS Y SUGERENCIAS'!$B$8:$B$10</c:f>
              <c:strCache>
                <c:ptCount val="2"/>
                <c:pt idx="0">
                  <c:v>QUEJA </c:v>
                </c:pt>
                <c:pt idx="1">
                  <c:v>SUGERENCIA</c:v>
                </c:pt>
              </c:strCache>
            </c:strRef>
          </c:cat>
          <c:val>
            <c:numRef>
              <c:f>'ANALISIS QUEJAS Y SUGERENCIAS'!$C$8:$C$10</c:f>
              <c:numCache>
                <c:formatCode>General</c:formatCode>
                <c:ptCount val="2"/>
                <c:pt idx="0">
                  <c:v>15</c:v>
                </c:pt>
                <c:pt idx="1">
                  <c:v>19</c:v>
                </c:pt>
              </c:numCache>
            </c:numRef>
          </c:val>
          <c:extLst>
            <c:ext xmlns:c16="http://schemas.microsoft.com/office/drawing/2014/chart" uri="{C3380CC4-5D6E-409C-BE32-E72D297353CC}">
              <c16:uniqueId val="{00000000-168B-457E-8975-B6D4F68AD330}"/>
            </c:ext>
          </c:extLst>
        </c:ser>
        <c:ser>
          <c:idx val="1"/>
          <c:order val="1"/>
          <c:tx>
            <c:strRef>
              <c:f>'ANALISIS QUEJAS Y SUGERENCIAS'!$D$6:$D$7</c:f>
              <c:strCache>
                <c:ptCount val="1"/>
                <c:pt idx="0">
                  <c:v>2014</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 QUEJAS Y SUGERENCIAS'!$B$8:$B$10</c:f>
              <c:strCache>
                <c:ptCount val="2"/>
                <c:pt idx="0">
                  <c:v>QUEJA </c:v>
                </c:pt>
                <c:pt idx="1">
                  <c:v>SUGERENCIA</c:v>
                </c:pt>
              </c:strCache>
            </c:strRef>
          </c:cat>
          <c:val>
            <c:numRef>
              <c:f>'ANALISIS QUEJAS Y SUGERENCIAS'!$D$8:$D$10</c:f>
              <c:numCache>
                <c:formatCode>General</c:formatCode>
                <c:ptCount val="2"/>
                <c:pt idx="0">
                  <c:v>10</c:v>
                </c:pt>
                <c:pt idx="1">
                  <c:v>3</c:v>
                </c:pt>
              </c:numCache>
            </c:numRef>
          </c:val>
          <c:extLst>
            <c:ext xmlns:c16="http://schemas.microsoft.com/office/drawing/2014/chart" uri="{C3380CC4-5D6E-409C-BE32-E72D297353CC}">
              <c16:uniqueId val="{00000001-168B-457E-8975-B6D4F68AD330}"/>
            </c:ext>
          </c:extLst>
        </c:ser>
        <c:ser>
          <c:idx val="2"/>
          <c:order val="2"/>
          <c:tx>
            <c:strRef>
              <c:f>'ANALISIS QUEJAS Y SUGERENCIAS'!$E$6:$E$7</c:f>
              <c:strCache>
                <c:ptCount val="1"/>
                <c:pt idx="0">
                  <c:v>2015</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 QUEJAS Y SUGERENCIAS'!$B$8:$B$10</c:f>
              <c:strCache>
                <c:ptCount val="2"/>
                <c:pt idx="0">
                  <c:v>QUEJA </c:v>
                </c:pt>
                <c:pt idx="1">
                  <c:v>SUGERENCIA</c:v>
                </c:pt>
              </c:strCache>
            </c:strRef>
          </c:cat>
          <c:val>
            <c:numRef>
              <c:f>'ANALISIS QUEJAS Y SUGERENCIAS'!$E$8:$E$10</c:f>
              <c:numCache>
                <c:formatCode>General</c:formatCode>
                <c:ptCount val="2"/>
                <c:pt idx="0">
                  <c:v>10</c:v>
                </c:pt>
                <c:pt idx="1">
                  <c:v>7</c:v>
                </c:pt>
              </c:numCache>
            </c:numRef>
          </c:val>
          <c:extLst>
            <c:ext xmlns:c16="http://schemas.microsoft.com/office/drawing/2014/chart" uri="{C3380CC4-5D6E-409C-BE32-E72D297353CC}">
              <c16:uniqueId val="{00000002-168B-457E-8975-B6D4F68AD330}"/>
            </c:ext>
          </c:extLst>
        </c:ser>
        <c:ser>
          <c:idx val="3"/>
          <c:order val="3"/>
          <c:tx>
            <c:strRef>
              <c:f>'ANALISIS QUEJAS Y SUGERENCIAS'!$F$6:$F$7</c:f>
              <c:strCache>
                <c:ptCount val="1"/>
                <c:pt idx="0">
                  <c:v>2016</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 QUEJAS Y SUGERENCIAS'!$B$8:$B$10</c:f>
              <c:strCache>
                <c:ptCount val="2"/>
                <c:pt idx="0">
                  <c:v>QUEJA </c:v>
                </c:pt>
                <c:pt idx="1">
                  <c:v>SUGERENCIA</c:v>
                </c:pt>
              </c:strCache>
            </c:strRef>
          </c:cat>
          <c:val>
            <c:numRef>
              <c:f>'ANALISIS QUEJAS Y SUGERENCIAS'!$F$8:$F$10</c:f>
              <c:numCache>
                <c:formatCode>General</c:formatCode>
                <c:ptCount val="2"/>
                <c:pt idx="0">
                  <c:v>3</c:v>
                </c:pt>
                <c:pt idx="1">
                  <c:v>6</c:v>
                </c:pt>
              </c:numCache>
            </c:numRef>
          </c:val>
          <c:extLst>
            <c:ext xmlns:c16="http://schemas.microsoft.com/office/drawing/2014/chart" uri="{C3380CC4-5D6E-409C-BE32-E72D297353CC}">
              <c16:uniqueId val="{00000003-168B-457E-8975-B6D4F68AD330}"/>
            </c:ext>
          </c:extLst>
        </c:ser>
        <c:ser>
          <c:idx val="4"/>
          <c:order val="4"/>
          <c:tx>
            <c:strRef>
              <c:f>'ANALISIS QUEJAS Y SUGERENCIAS'!$G$6:$G$7</c:f>
              <c:strCache>
                <c:ptCount val="1"/>
                <c:pt idx="0">
                  <c:v>2017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 QUEJAS Y SUGERENCIAS'!$B$8:$B$10</c:f>
              <c:strCache>
                <c:ptCount val="2"/>
                <c:pt idx="0">
                  <c:v>QUEJA </c:v>
                </c:pt>
                <c:pt idx="1">
                  <c:v>SUGERENCIA</c:v>
                </c:pt>
              </c:strCache>
            </c:strRef>
          </c:cat>
          <c:val>
            <c:numRef>
              <c:f>'ANALISIS QUEJAS Y SUGERENCIAS'!$G$8:$G$10</c:f>
              <c:numCache>
                <c:formatCode>General</c:formatCode>
                <c:ptCount val="2"/>
                <c:pt idx="1">
                  <c:v>4</c:v>
                </c:pt>
              </c:numCache>
            </c:numRef>
          </c:val>
          <c:extLst>
            <c:ext xmlns:c16="http://schemas.microsoft.com/office/drawing/2014/chart" uri="{C3380CC4-5D6E-409C-BE32-E72D297353CC}">
              <c16:uniqueId val="{00000004-168B-457E-8975-B6D4F68AD330}"/>
            </c:ext>
          </c:extLst>
        </c:ser>
        <c:ser>
          <c:idx val="5"/>
          <c:order val="5"/>
          <c:tx>
            <c:strRef>
              <c:f>'ANALISIS QUEJAS Y SUGERENCIAS'!$H$6:$H$7</c:f>
              <c:strCache>
                <c:ptCount val="1"/>
                <c:pt idx="0">
                  <c:v>2018</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 QUEJAS Y SUGERENCIAS'!$B$8:$B$10</c:f>
              <c:strCache>
                <c:ptCount val="2"/>
                <c:pt idx="0">
                  <c:v>QUEJA </c:v>
                </c:pt>
                <c:pt idx="1">
                  <c:v>SUGERENCIA</c:v>
                </c:pt>
              </c:strCache>
            </c:strRef>
          </c:cat>
          <c:val>
            <c:numRef>
              <c:f>'ANALISIS QUEJAS Y SUGERENCIAS'!$H$8:$H$10</c:f>
              <c:numCache>
                <c:formatCode>General</c:formatCode>
                <c:ptCount val="2"/>
                <c:pt idx="0">
                  <c:v>7</c:v>
                </c:pt>
                <c:pt idx="1">
                  <c:v>4</c:v>
                </c:pt>
              </c:numCache>
            </c:numRef>
          </c:val>
          <c:extLst>
            <c:ext xmlns:c16="http://schemas.microsoft.com/office/drawing/2014/chart" uri="{C3380CC4-5D6E-409C-BE32-E72D297353CC}">
              <c16:uniqueId val="{00000005-168B-457E-8975-B6D4F68AD330}"/>
            </c:ext>
          </c:extLst>
        </c:ser>
        <c:ser>
          <c:idx val="6"/>
          <c:order val="6"/>
          <c:tx>
            <c:strRef>
              <c:f>'ANALISIS QUEJAS Y SUGERENCIAS'!$I$6:$I$7</c:f>
              <c:strCache>
                <c:ptCount val="1"/>
                <c:pt idx="0">
                  <c:v>2019</c:v>
                </c:pt>
              </c:strCache>
            </c:strRef>
          </c:tx>
          <c:spPr>
            <a:solidFill>
              <a:schemeClr val="accent1">
                <a:lumMod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es-G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 QUEJAS Y SUGERENCIAS'!$B$8:$B$10</c:f>
              <c:strCache>
                <c:ptCount val="2"/>
                <c:pt idx="0">
                  <c:v>QUEJA </c:v>
                </c:pt>
                <c:pt idx="1">
                  <c:v>SUGERENCIA</c:v>
                </c:pt>
              </c:strCache>
            </c:strRef>
          </c:cat>
          <c:val>
            <c:numRef>
              <c:f>'ANALISIS QUEJAS Y SUGERENCIAS'!$I$8:$I$10</c:f>
              <c:numCache>
                <c:formatCode>General</c:formatCode>
                <c:ptCount val="2"/>
                <c:pt idx="0">
                  <c:v>3</c:v>
                </c:pt>
                <c:pt idx="1">
                  <c:v>1</c:v>
                </c:pt>
              </c:numCache>
            </c:numRef>
          </c:val>
          <c:extLst>
            <c:ext xmlns:c16="http://schemas.microsoft.com/office/drawing/2014/chart" uri="{C3380CC4-5D6E-409C-BE32-E72D297353CC}">
              <c16:uniqueId val="{00000006-168B-457E-8975-B6D4F68AD330}"/>
            </c:ext>
          </c:extLst>
        </c:ser>
        <c:dLbls>
          <c:dLblPos val="outEnd"/>
          <c:showLegendKey val="0"/>
          <c:showVal val="1"/>
          <c:showCatName val="0"/>
          <c:showSerName val="0"/>
          <c:showPercent val="0"/>
          <c:showBubbleSize val="0"/>
        </c:dLbls>
        <c:gapWidth val="444"/>
        <c:overlap val="-90"/>
        <c:axId val="407478392"/>
        <c:axId val="294103424"/>
      </c:barChart>
      <c:catAx>
        <c:axId val="4074783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s-GT"/>
          </a:p>
        </c:txPr>
        <c:crossAx val="294103424"/>
        <c:crosses val="autoZero"/>
        <c:auto val="1"/>
        <c:lblAlgn val="ctr"/>
        <c:lblOffset val="100"/>
        <c:noMultiLvlLbl val="0"/>
      </c:catAx>
      <c:valAx>
        <c:axId val="294103424"/>
        <c:scaling>
          <c:orientation val="minMax"/>
        </c:scaling>
        <c:delete val="1"/>
        <c:axPos val="l"/>
        <c:numFmt formatCode="General" sourceLinked="1"/>
        <c:majorTickMark val="none"/>
        <c:minorTickMark val="none"/>
        <c:tickLblPos val="nextTo"/>
        <c:crossAx val="40747839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legend>
    <c:plotVisOnly val="1"/>
    <c:dispBlanksAs val="gap"/>
    <c:showDLblsOverMax val="0"/>
  </c:chart>
  <c:spPr>
    <a:solidFill>
      <a:schemeClr val="lt1"/>
    </a:solidFill>
    <a:ln w="9525" cap="flat" cmpd="sng" algn="ctr">
      <a:noFill/>
      <a:round/>
    </a:ln>
    <a:effectLst/>
  </c:spPr>
  <c:txPr>
    <a:bodyPr/>
    <a:lstStyle/>
    <a:p>
      <a:pPr>
        <a:defRPr/>
      </a:pPr>
      <a:endParaRPr lang="es-GT"/>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GT"/>
              <a:t>Quejas</a:t>
            </a:r>
            <a:r>
              <a:rPr lang="es-GT" baseline="0"/>
              <a:t> y Sugerencias Biblioteca 2013-2020</a:t>
            </a:r>
            <a:endParaRPr lang="es-GT"/>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GT"/>
        </a:p>
      </c:txPr>
    </c:title>
    <c:autoTitleDeleted val="0"/>
    <c:plotArea>
      <c:layout/>
      <c:lineChart>
        <c:grouping val="standard"/>
        <c:varyColors val="0"/>
        <c:ser>
          <c:idx val="0"/>
          <c:order val="0"/>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GT"/>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'ANALISIS QUEJAS Y SUGERENCIAS'!$C$12:$I$12</c:f>
              <c:numCache>
                <c:formatCode>0</c:formatCode>
                <c:ptCount val="7"/>
                <c:pt idx="0">
                  <c:v>2013</c:v>
                </c:pt>
                <c:pt idx="1">
                  <c:v>2014</c:v>
                </c:pt>
                <c:pt idx="2">
                  <c:v>2015</c:v>
                </c:pt>
                <c:pt idx="3">
                  <c:v>2016</c:v>
                </c:pt>
                <c:pt idx="4">
                  <c:v>2017</c:v>
                </c:pt>
                <c:pt idx="5">
                  <c:v>2018</c:v>
                </c:pt>
                <c:pt idx="6">
                  <c:v>2019</c:v>
                </c:pt>
              </c:numCache>
            </c:numRef>
          </c:cat>
          <c:val>
            <c:numRef>
              <c:f>'ANALISIS QUEJAS Y SUGERENCIAS'!$C$13:$I$13</c:f>
              <c:numCache>
                <c:formatCode>General</c:formatCode>
                <c:ptCount val="7"/>
                <c:pt idx="0">
                  <c:v>34</c:v>
                </c:pt>
                <c:pt idx="1">
                  <c:v>13</c:v>
                </c:pt>
                <c:pt idx="2">
                  <c:v>17</c:v>
                </c:pt>
                <c:pt idx="3">
                  <c:v>9</c:v>
                </c:pt>
                <c:pt idx="4">
                  <c:v>4</c:v>
                </c:pt>
                <c:pt idx="5">
                  <c:v>11</c:v>
                </c:pt>
                <c:pt idx="6">
                  <c:v>4</c:v>
                </c:pt>
              </c:numCache>
            </c:numRef>
          </c:val>
          <c:smooth val="0"/>
          <c:extLst>
            <c:ext xmlns:c16="http://schemas.microsoft.com/office/drawing/2014/chart" uri="{C3380CC4-5D6E-409C-BE32-E72D297353CC}">
              <c16:uniqueId val="{00000000-C38A-462D-BE39-CD0B62D6E2C3}"/>
            </c:ext>
          </c:extLst>
        </c:ser>
        <c:dLbls>
          <c:dLblPos val="t"/>
          <c:showLegendKey val="0"/>
          <c:showVal val="1"/>
          <c:showCatName val="0"/>
          <c:showSerName val="0"/>
          <c:showPercent val="0"/>
          <c:showBubbleSize val="0"/>
        </c:dLbls>
        <c:smooth val="0"/>
        <c:axId val="535624048"/>
        <c:axId val="535624832"/>
      </c:lineChart>
      <c:catAx>
        <c:axId val="53562404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535624832"/>
        <c:crosses val="autoZero"/>
        <c:auto val="1"/>
        <c:lblAlgn val="ctr"/>
        <c:lblOffset val="100"/>
        <c:noMultiLvlLbl val="0"/>
      </c:catAx>
      <c:valAx>
        <c:axId val="535624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GT"/>
          </a:p>
        </c:txPr>
        <c:crossAx val="535624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20" baseline="0">
                <a:solidFill>
                  <a:schemeClr val="tx1">
                    <a:lumMod val="50000"/>
                    <a:lumOff val="50000"/>
                  </a:schemeClr>
                </a:solidFill>
                <a:latin typeface="+mn-lt"/>
                <a:ea typeface="+mn-ea"/>
                <a:cs typeface="+mn-cs"/>
              </a:defRPr>
            </a:pPr>
            <a:r>
              <a:rPr lang="es-GT" sz="1600"/>
              <a:t>Quejs</a:t>
            </a:r>
            <a:r>
              <a:rPr lang="es-GT" sz="1600" baseline="0"/>
              <a:t> y sugerencias por tipo de tipificación </a:t>
            </a:r>
            <a:endParaRPr lang="es-GT" sz="1600"/>
          </a:p>
        </c:rich>
      </c:tx>
      <c:overlay val="0"/>
      <c:spPr>
        <a:noFill/>
        <a:ln>
          <a:noFill/>
        </a:ln>
        <a:effectLst/>
      </c:spPr>
      <c:txPr>
        <a:bodyPr rot="0" spcFirstLastPara="1" vertOverflow="ellipsis" vert="horz" wrap="square" anchor="ctr" anchorCtr="1"/>
        <a:lstStyle/>
        <a:p>
          <a:pPr>
            <a:defRPr sz="1600" b="0" i="0" u="none" strike="noStrike" kern="1200" cap="none" spc="20" baseline="0">
              <a:solidFill>
                <a:schemeClr val="tx1">
                  <a:lumMod val="50000"/>
                  <a:lumOff val="50000"/>
                </a:schemeClr>
              </a:solidFill>
              <a:latin typeface="+mn-lt"/>
              <a:ea typeface="+mn-ea"/>
              <a:cs typeface="+mn-cs"/>
            </a:defRPr>
          </a:pPr>
          <a:endParaRPr lang="es-GT"/>
        </a:p>
      </c:txPr>
    </c:title>
    <c:autoTitleDeleted val="0"/>
    <c:plotArea>
      <c:layout/>
      <c:barChart>
        <c:barDir val="bar"/>
        <c:grouping val="clustered"/>
        <c:varyColors val="0"/>
        <c:ser>
          <c:idx val="0"/>
          <c:order val="0"/>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50000"/>
                        <a:lumOff val="50000"/>
                      </a:schemeClr>
                    </a:solidFill>
                    <a:latin typeface="+mn-lt"/>
                    <a:ea typeface="+mn-ea"/>
                    <a:cs typeface="+mn-cs"/>
                  </a:defRPr>
                </a:pPr>
                <a:endParaRPr lang="es-G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'ANALISIS QUEJAS Y SUGERENCIAS'!$C$40:$I$40</c:f>
              <c:strCache>
                <c:ptCount val="7"/>
                <c:pt idx="0">
                  <c:v>Atención y servicio</c:v>
                </c:pt>
                <c:pt idx="1">
                  <c:v>Bibliografías</c:v>
                </c:pt>
                <c:pt idx="2">
                  <c:v>Entrega de tesis</c:v>
                </c:pt>
                <c:pt idx="3">
                  <c:v>Horario de solvencias</c:v>
                </c:pt>
                <c:pt idx="4">
                  <c:v>Ingreso sin carne</c:v>
                </c:pt>
                <c:pt idx="5">
                  <c:v>Mobiliario</c:v>
                </c:pt>
                <c:pt idx="6">
                  <c:v>Xerox</c:v>
                </c:pt>
              </c:strCache>
            </c:strRef>
          </c:cat>
          <c:val>
            <c:numRef>
              <c:f>'ANALISIS QUEJAS Y SUGERENCIAS'!$C$41:$I$41</c:f>
              <c:numCache>
                <c:formatCode>General</c:formatCode>
                <c:ptCount val="7"/>
                <c:pt idx="0">
                  <c:v>24</c:v>
                </c:pt>
                <c:pt idx="1">
                  <c:v>7</c:v>
                </c:pt>
                <c:pt idx="2">
                  <c:v>1</c:v>
                </c:pt>
                <c:pt idx="3">
                  <c:v>9</c:v>
                </c:pt>
                <c:pt idx="4">
                  <c:v>11</c:v>
                </c:pt>
                <c:pt idx="5">
                  <c:v>37</c:v>
                </c:pt>
                <c:pt idx="6">
                  <c:v>3</c:v>
                </c:pt>
              </c:numCache>
            </c:numRef>
          </c:val>
          <c:extLst>
            <c:ext xmlns:c16="http://schemas.microsoft.com/office/drawing/2014/chart" uri="{C3380CC4-5D6E-409C-BE32-E72D297353CC}">
              <c16:uniqueId val="{00000000-A3C6-4929-93A3-71D26F288DCD}"/>
            </c:ext>
          </c:extLst>
        </c:ser>
        <c:dLbls>
          <c:dLblPos val="ctr"/>
          <c:showLegendKey val="0"/>
          <c:showVal val="1"/>
          <c:showCatName val="0"/>
          <c:showSerName val="0"/>
          <c:showPercent val="0"/>
          <c:showBubbleSize val="0"/>
        </c:dLbls>
        <c:gapWidth val="100"/>
        <c:axId val="294101856"/>
        <c:axId val="549693240"/>
      </c:barChart>
      <c:catAx>
        <c:axId val="294101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GT"/>
          </a:p>
        </c:txPr>
        <c:crossAx val="549693240"/>
        <c:crosses val="autoZero"/>
        <c:auto val="1"/>
        <c:lblAlgn val="ctr"/>
        <c:lblOffset val="100"/>
        <c:noMultiLvlLbl val="0"/>
      </c:catAx>
      <c:valAx>
        <c:axId val="5496932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GT"/>
          </a:p>
        </c:txPr>
        <c:crossAx val="2941018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3">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9">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71436</xdr:colOff>
      <xdr:row>3</xdr:row>
      <xdr:rowOff>161925</xdr:rowOff>
    </xdr:from>
    <xdr:to>
      <xdr:col>13</xdr:col>
      <xdr:colOff>57150</xdr:colOff>
      <xdr:row>15</xdr:row>
      <xdr:rowOff>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82442</xdr:colOff>
      <xdr:row>10</xdr:row>
      <xdr:rowOff>172410</xdr:rowOff>
    </xdr:from>
    <xdr:to>
      <xdr:col>15</xdr:col>
      <xdr:colOff>149678</xdr:colOff>
      <xdr:row>25</xdr:row>
      <xdr:rowOff>16809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515471</xdr:colOff>
      <xdr:row>10</xdr:row>
      <xdr:rowOff>34738</xdr:rowOff>
    </xdr:from>
    <xdr:to>
      <xdr:col>9</xdr:col>
      <xdr:colOff>795618</xdr:colOff>
      <xdr:row>24</xdr:row>
      <xdr:rowOff>110938</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33617</xdr:colOff>
      <xdr:row>32</xdr:row>
      <xdr:rowOff>113179</xdr:rowOff>
    </xdr:from>
    <xdr:to>
      <xdr:col>14</xdr:col>
      <xdr:colOff>952500</xdr:colOff>
      <xdr:row>45</xdr:row>
      <xdr:rowOff>21291</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pabarrios/AppData/Local/Microsoft/Windows/INetCache/Content.Outlook/G8QHN0UZ/Sugerencia%20y%20quejas%20Fisicas%20(Actualizado).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Eduardo Hernandez" refreshedDate="43902.797244675923" createdVersion="6" refreshedVersion="6" minRefreshableVersion="3" recordCount="107" xr:uid="{00000000-000A-0000-FFFF-FFFF00000000}">
  <cacheSource type="worksheet">
    <worksheetSource ref="A3:L110" sheet="PRESTAMO DE LIBROS" r:id="rId2"/>
  </cacheSource>
  <cacheFields count="12">
    <cacheField name="NO." numFmtId="0">
      <sharedItems containsString="0" containsBlank="1" containsNumber="1" containsInteger="1" minValue="1" maxValue="102"/>
    </cacheField>
    <cacheField name="PRESTATARIO" numFmtId="0">
      <sharedItems/>
    </cacheField>
    <cacheField name="CARNÉ" numFmtId="0">
      <sharedItems containsBlank="1" containsMixedTypes="1" containsNumber="1" containsInteger="1" minValue="1052" maxValue="200742353"/>
    </cacheField>
    <cacheField name="Tipificacion" numFmtId="0">
      <sharedItems count="2">
        <s v="Solicitado"/>
        <s v="Prestado"/>
      </sharedItems>
    </cacheField>
    <cacheField name="BIBLIOTECA FUENTE" numFmtId="0">
      <sharedItems/>
    </cacheField>
    <cacheField name="AUTOR" numFmtId="0">
      <sharedItems containsBlank="1"/>
    </cacheField>
    <cacheField name="TÍTULO" numFmtId="0">
      <sharedItems/>
    </cacheField>
    <cacheField name="AÑO" numFmtId="0">
      <sharedItems containsBlank="1" containsMixedTypes="1" containsNumber="1" containsInteger="1" minValue="1965" maxValue="2019"/>
    </cacheField>
    <cacheField name="FACULTAD" numFmtId="0">
      <sharedItems/>
    </cacheField>
    <cacheField name="QUIÉN ATENDIÓ LA SOLICITUD" numFmtId="0">
      <sharedItems containsBlank="1"/>
    </cacheField>
    <cacheField name="FECHA" numFmtId="14">
      <sharedItems containsSemiMixedTypes="0" containsNonDate="0" containsDate="1" containsString="0" minDate="2013-07-15T00:00:00" maxDate="2020-03-13T00:00:00"/>
    </cacheField>
    <cacheField name="AÑO2" numFmtId="49">
      <sharedItems containsMixedTypes="1" containsNumber="1" containsInteger="1" minValue="2013" maxValue="2014" count="8">
        <n v="2013"/>
        <n v="2014"/>
        <s v="2015"/>
        <s v="2016"/>
        <s v="2017"/>
        <s v="2018"/>
        <s v="2019"/>
        <s v="202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uardo H Hernandez" refreshedDate="43909.826877893516" createdVersion="5" refreshedVersion="5" minRefreshableVersion="3" recordCount="92" xr:uid="{00000000-000A-0000-FFFF-FFFF01000000}">
  <cacheSource type="worksheet">
    <worksheetSource ref="A8:K100" sheet="QUEJAS Y SUGERENCIAS"/>
  </cacheSource>
  <cacheFields count="11">
    <cacheField name="NO." numFmtId="0">
      <sharedItems containsSemiMixedTypes="0" containsString="0" containsNumber="1" containsInteger="1" minValue="1" maxValue="92"/>
    </cacheField>
    <cacheField name="NOMBRE" numFmtId="0">
      <sharedItems/>
    </cacheField>
    <cacheField name="CARNÉ/DPI" numFmtId="0">
      <sharedItems containsBlank="1" containsMixedTypes="1" containsNumber="1" containsInteger="1" minValue="9761" maxValue="230930867"/>
    </cacheField>
    <cacheField name="TELEFONO" numFmtId="0">
      <sharedItems containsBlank="1" containsMixedTypes="1" containsNumber="1" containsInteger="1" minValue="24717873" maxValue="301154553"/>
    </cacheField>
    <cacheField name="CORREO ELECTRONICO" numFmtId="0">
      <sharedItems/>
    </cacheField>
    <cacheField name="FECHA" numFmtId="14">
      <sharedItems containsSemiMixedTypes="0" containsNonDate="0" containsDate="1" containsString="0" minDate="2013-01-05T00:00:00" maxDate="2019-03-09T00:00:00"/>
    </cacheField>
    <cacheField name="AÑO" numFmtId="1">
      <sharedItems containsSemiMixedTypes="0" containsString="0" containsNumber="1" containsInteger="1" minValue="2013" maxValue="2019" count="7">
        <n v="2013"/>
        <n v="2014"/>
        <n v="2015"/>
        <n v="2016"/>
        <n v="2017"/>
        <n v="2018"/>
        <n v="2019"/>
      </sharedItems>
    </cacheField>
    <cacheField name="QUEJA O SUGERENCIA" numFmtId="0">
      <sharedItems count="91" longText="1">
        <s v="QUISIERA SUGERIR QUE LOS SILLONES MEJOR CONOCIDOS COMO &quot;PUFFS&quot; _x000a_QUE ESTABAN EN LA PARTE BAJA DE LA BIBLIOTECA REGRESEN A _x000a_SU LUGAR PUES ES UNA PARTE MUY IMPORTANTE PARA QUE NOSOSTROS_x000a_ LOS ESTUDIANTES PODAMOS TENER UNA AREA DE DESCANSO _x000a_INTELECTUAL EN NUESTRA CASA DE ESTUDIOS AL ESTUDIANTE_x000a_ CANSADO DE INCLUSO JORNADAS DOBLES EXIGO EL RETORNO_x000a_ DE LOS PUFFS O POR LO MENOS UN ESPACIO ESPECIFICO_x000a_ NO EN LAS GRADAS PZ INCLUSO SE VE DESAGRADABLE GRACIAS."/>
        <s v="LA VERDAD, SERIA BASTANTE UTIL QUE INCLUYERA MAS CLASICOS DE LA LITERATURA COMO; EL CONDE DE MONTECRISTO, EL FANTASMA DE LAOPERA _x000a_UN POCO MAS DE LIBROS DE ALEJANDRA BUMAS E ISAAC ASMOR."/>
        <s v="COLOCAR UN VENTILADOR O AIRE ACONDICIONADO, EN EL MINI-AUDITORIO."/>
        <s v="PONER UN VENTILADOR EN EL MINI-AUDITORIO."/>
        <s v="MEJORAR LA VENTILACION O COLOCAR AIRE ACONDICIONADO EN EL MINI-AUDITORIO"/>
        <s v="DEVIDO QUE A LA HABITACION PARA CINEFORO ES MUY CERRADO Y CON POCA _x000a_VENTILACION SE CREA UN AMBIENTE SOFOCANTE DEBIDO AL CALOR . SE PODRIA PONER VENTILADORES O AIRE ACONDICIONADO PARA CREAR UN AMBIENTE MAS AGRADABLE ."/>
        <s v="DEVERIAN CLIMATIZAR MAS EL SALON DE PROYECCION DE PELICULAS, YA QUE SE _x000a_SIENTE DEMACIADO CALOR Y ES MUY DIFICIL PONER ATENCION."/>
        <s v="SUGERENCIA SOBRE LA POSIBLE COLOCACION DE AIRE ACONCIONADO EN EL MINI-AUDITORIO PARA CREAR UN MEJOR AMBIENTE."/>
        <s v="EN EL CUARTO DE AUDIO VISUALES, SE ENCIERRA MUCHO EL CALOR SERIA UNA BUENA _x000a_ADQUISICION, AIRE ACONDICIONADO O VENTILACION."/>
        <s v="ME GUSTARIA SUGERIR QUE EN EL SALON DE AUDIVISUALES DONDE SE VEN LAS _x000a_PELICULAS PUSIERAN UN SISTEMA DE AIRE ACONDICIONADO O MAS VENTILACION _x000a_YA QUE A CIERTAS HORAS EL CALOR SE ENCIERRA Y EL LUGAR SE VUELVE INCOMODO."/>
        <s v="QUE PONGAN AIRE ACONDICIONADO EN EL SALON DE REPRODUCIONES."/>
        <s v="LA SUGERENCIA DE QUE PONGAN AIRE ACONDICIONADO, YA QUE POR SER UN AREA P_x000a_PEQUEÑA Y CERRADA SE ENCIERRA EL CALOR. TALVES EN LA PARTE DE ATRÁS PONER UNAS PEQUEÑAS BUTACAS O SILLAS PORQUE NO SON SUFICIENTES LOS ESCRITORIOS."/>
        <s v="QUE HAYA MAS VENTILACION EN EL MINI-AUDITORIO."/>
        <s v="MEJOR VENTILACION, O APLICACIÓN DE A/C AL SALON DE AUDIO VISUALES."/>
        <s v="SUGERENCIA EN COLOCAR ALGUN TIPO DE VENTILACION EN EL SALON DE CINE. PUES _x000a_ES UN LUGAR MUY PEQUEÑO Y SE HACE TEDIOSO CUANDO HAY CALOR O SOMOS UN _x000a_GRUPO GRANDE"/>
        <s v="SE DEVERIA IMPLEMENTAR UN SISTEMA DE AIRE ACONDICIONADO O ALGUN TIPO _x000a_DE VENTILACION EN LOS SALONES DE AUDIOVISUALES YA QUE EN EL MOMENTO DE _x000a_MUCHO CALOR ES INCOMODO Y SE VUELVE INSOPORTABLE LA ESTADIA EN EL LUGAR."/>
        <s v="EN EL CUARTO DE AUDIOVISUALES SE NECESITA UN METODO DE VENTILACION YA_x000a_QUE SE ENCIERRA MUCHO EL CALOR."/>
        <s v="ISNTALAR SISTEMA DE VENTILACION EN EL SALON MINI-AUDITORIO Y OSCURECER _x000a_VENTANAS DE GOMEZ CARRILLO."/>
        <s v="SOLICITO QUE PONGAN VENTILACION EN EL MINI-AUDITORIO."/>
        <s v="CREO QUE LA VENTILACION NO ES REALMENTE UN PROBLEMA GRAVE, SE _x000a_SOLUCIONARA CON UN VENTILADOR Y CREO QUE SERIA CONVENIENTE COLOCAR UN _x000a_UN INTERRUPTOR REGULADOR DE LUZ PARA NO DAÑAR LOS OJOS CUANDO SE _x000a_VUELVE A ENCENDER LA LUZ Y FINALMENTE UN EQUIPO DE CUANTER PARA UNA _x000a_MEJOR APRECIACION DEL AUDIO."/>
        <s v="LA SUGERENCIA QUE TENGO ES ACERCA DE LA VENTILACION DEL LUGAR, DEBIDO AQUE _x000a_NO CORRE EL AIRE Y ESTA MUY ENCERRADO."/>
        <s v="SUGERENCIA PONER UN SISTEMA DE VENTILACION EN EL MINI-AUDITORIO."/>
        <s v="SERIA BUENO COLOCAR VENTILACION EN EL AREA DEL MINI-AUDITORIO DEBIDO AQUE _x000a_NO HAY BUENA CIRCULACIION EN EL LUGAR."/>
        <s v="ME GUSTARIA QUE EL SALON FUERA MAS AMPLIO Y QUE COLOCARAN VENTILACION _x000a_ARTIFICIAL PORQUE SE ENCIERRA DEMACIADO EL CALOR Y ES INCOMODO."/>
        <s v="PIDO POR FAVOR QUE EN EL MINI-AUDITORIO COLOQUEN VENTILACION YA QUE _x000a_AL MEDIO DIA EL CALOR ES MUY INSOPORTABLE."/>
        <s v="SERIA BUENO QUE COLOQUEN UN SISTEMA DE VENTILACION MAS MAS APROPIADO _x000a_EL SALON DEL MINI-AUDITORIO YA SEA VENTILADORES O AIRE ACONDICIONADO."/>
        <s v="SUGERIR UN VENTILADOR O UN SISTEMA DE VENTILACION ADECUADO PARA EL SALON _x000a_DE AUDIOVISUALES DE LA BIBLIOTECA."/>
        <s v="MI SUGERENCIA ES QUE INSTALEN UN SISTEMA DE VENTILACION YA QUE SE ENCIERRA_x000a_MUCHO EL CALOR EN EL SALON DE MINI-AUDITORIO."/>
        <s v="LA VENTILACION EN EL MINI-AUDITORIO NO ES BUENA, YA QUE SE GENERA MUCHO_x000a_CALOR, ESTANDO AHÍ POR FAVOR TOMAR EN CUENTA ABRIR LAS VENTANAS GRACIAS."/>
        <s v="SUGIERO QUE EN SALON MINI-AUDITORIO SEA INSTALADO UN SISTEMA DE _x000a_VENTILACION O AIRE ACONDICIONADO, DEBIDO AQUE AVECES HACEN MUCHO CALOR POR LA CANTIDAD DE PERSONAS DENTRO DEL SALON"/>
        <s v="QUE PONGAN EQUIPO DE VENTILACION EN EL SALON DE REPRODUCIONES PARA _x000a_TENER UN AMBIENTE AGRADABLE."/>
        <s v="COMO VAN A RESOLVER EL PROBLEMA QUE TENEMOS LAS PERSONAS QUE _x000a_NECESITAMOS ACCESAR A LOS LIBROS DE DISEÑO GRAFICO ETC. PERMANENTEMENTE HAY PERSONAS EN LOS COJINES DURMIENDO, JUSTO DONDE SE TIENE QUE VER LA LIBRERA. HAY QUE PENSAR EN ALGO PARA MEJORAR, COMO ESTUDIANTE SUGIERO QUE. O ES UNA BIBLIOTECA PARA CONSULTAS O UN DORMITORIO. _x000a_QUE SE QUITEN LOS COJINES O SE ASIGNE UN ESPACIO DE DESCANSO APARTE  O AFUERA DEL AREA DE ESTUDIO."/>
        <s v="AL ENTRAR HAY VARIOS LUGARES ACUPADOS POR ESTUDIANTES QUE ESTAN _x000a_DURMIENDO, NO DEJAN A OTROS ESTUDIANTES LEER O UTILIZAR ESOS LUGARES PARA _x000a_LO QUE REALMENTE SIRVEN. APARTE COMO HAY ALGUNOS CERCA DE DONDE ESTAN _x000a_LOS LIBROS ( ARQUITECTURA Y DISEÑO) NO SE PUEDEN SACAR LOS LIBROS POR _x000a_ENFRENTE. CREO QUE AYUDARIA MUCHO NO TENER UNA IMAGEN DE QUE A LA _x000a_BIBLIOTECA SE VIENE A DORMIR GRACIA. :)"/>
        <s v="EL ENCARGADO DE LAS SOLVENCIAS DE LA BIBLIOTECA NUNCA ESTA EN SU LUGAR DE _x000a_TRABAJO ES LA 4TA VEZ QUE VENGO A TRAER LA SOLVENCIA ESPERO HASTA 45 _x000a_MINUTOS Y EL SEÑO NO APARECE, POR FAVOR TOMAR NOTA LAS SOLVENCIA ES PARA_x000a_COMPLETAR PAPELERIA DE EXAMEN DE EVALUCION COMPRENSIVA, PRIVADO."/>
        <s v="No hay nadie controlando que las personas guarden silencio. Los jóvenes no respetan y hablan en un lugar que es para leer. "/>
        <s v="Los horarios de fotocopiadora dentro de la Biblioteca no sean congruentes. Si la Biblioteca cierra a las nueva la fotocopiadora debería cerrar a la misma hora. A las 20:05 ya estaba cerrada y perdí todo lo que ya había encontrado en libros que son únicos ejemplares. "/>
        <s v="Sonrían mucho mas"/>
        <s v="Atender de mejor manera a los estudiantes de tal manera que cuando uno pide ayuda para verificar un libro, sol le dicen por donde mas o menso puede estar, pienso que la mejor manera seria levantarse y acompañarnos a ubicarlo. Mil gracias. "/>
        <s v="Persona en turno de cubículo no tiene la maneara correcta de pedir hacer cumplir una orden. La queja principal, es que, me pidió guardar una gaseosa, la cual no estaba ingiriendo y le explique la razón de que la tenía sobre la mesa porque se me había regado en el interior de mi cartera. Me molesto que ella me exigiera que cumpliera  que cumpliera una regla la cual ella no cumplió minutos antes del conflicto, debido a que ella estaba tomando agua e ingiriendo algún alimento y aparte ella también tenía su botella sobre el escritorio. Luego, otro grupo de estudiantes también tenían bebidas sobre el escritorio y no les exigió que se cumpliera la regla como tal. Muy mala manera de comunicar las cosas para estar en el puesto de servicio al cliente. _x000a__x000a_Descripción física persona: Señora de tez blanca, cabello negro colocho y corto. Siempre usa minifaldas 15:39 horas”._x000a_"/>
        <s v="Siempre debería haber alguien encargado de las solvencias porque es difil coincidir con el horario del encargado ya que todos disponen de diferentes horarios"/>
        <s v="Como puede ser que no dejen entregar a un lugar donde se puede estudiar sin tener boleta de pago de reposición. Ya que el robo fue el día de hoy y no tengo dinero para pagar la reposición ahorita, me están vedando el derecho a la educación y a mi pleno desenvolvimiento en una institución la cual pago. "/>
        <s v="Dejar entrar a consultar libros, aunque no se cuente con carne, ya que de igual forma se esta pagando la universidad y es un derecho que se adquiere. "/>
        <s v="“Soy estudiante de la Licenciatura en Ciencias Jurídicas y Sociales, Derecho. Me  encuentro estudiando para privados y he tenido la necesidad de venir a estudiar a la biblioteca; por dicha razón he solicitado utilizar un cubículo para tener la comodidad de sacar todas las leyes que debo de utilizar: las cuales representan un número elevado o considerable. Sin embargo, me han negado el servicio, indicándome que la razón es que para una persona, no es posible prestarlo. Quiero hacer mención, que en particular los días sábados me han negado el uso de cubículos aun cuando no hay casi ningún estudiante en la Biblioteca, Indicándome que por las tarde , en este día, no prestan cubículos, sino que solo hasta el mediodía. Por razones de trabajo, no puedo comprometerme a un día y horario para hacer uso de un cubículo, ya que solo de esta forma puedo hacer uso del mismo. Razones por las que decide presentar estas observaciones en mi beneficio y demás compañeros de la facultad que han presentado el mismo problema. Agradezco tomar esto en cuenta, para poder hacer algún cambio en beneficio de los estudiantes de derecho”. "/>
        <s v="Si no lo ayudan a uno, mínimo llevarlo o enseñarle a uno donde se pueden encontrar la información y no solo ser tan negativo."/>
        <s v="“Una biblioteca es también un espacio de investigación como y en tanta comunidad académica. Y en un contexto como Guatemala son pocas las bibliotecas por lo tanto restringir el horario la actividad academia e investigativa, se cierra mientras haya horarios en esta biblioteca. Una lástima saber esto y sufrirlo”."/>
        <s v="Deberían de dejar entrar con la verificación que uno es estudiante o con una ID"/>
        <s v="Favor de atender las solvencias de Biblioteca e el horario indicado ya que vine en los horarios establecidos y no puede realizarla por que no hay personal."/>
        <s v="Señor Director: Que ridículo que las solvencias solo las den de 9:00 a 13:00 horas y de 17:00 a 21:00 horas. Y no es público en el portal.  Esto debía poder descargarse en el portal.  Aquí tiene personal que podría hacerlo."/>
        <s v="Por qué es problema entrar un café.  Deberían de ser permitidos los líquidos"/>
        <s v="La falta de aire acondicionado hace demasiado incómodo el estudiar en la biblioteca.  Independientemente de la época (verano/invierno) el calor que se encierra dentro de la biblioteca no es una experiencia agradable.  Por otro lado, considero que el mobiliario (no todo) necesita un reemplazo ya que las sillas de madera son demasiado incómodas.  Ella va en relación a la modernización que la biblioteca necesita para crear un espacio más agradable para estudiar."/>
        <s v="No estoy de acuerdo que tengo yo que esperar 3 horas para poder devolver mi libro.  Además en mi portal estudiantil me aparece una nota y me bloque mi portal y no debería ser así."/>
        <s v="Me gustaría que pusieran más libros de literatura y ficción, con más copias para poderlos sacar y leerlos."/>
        <s v="La persona encargada para prestar libros no quiso hacerse responsable de su trabajo de revisar detalladamente el libro que iba a prestar diciendo que fuera con su jefe que yo era un caso especial debido al suceso de los 2 libros anteriores. Lastimosamente incitan para que vengan los estudiantes a la biblioteca pero con sucesos así no dan ganas de regresar.  Fue Alan Cifuentes"/>
        <s v="Presté 2 libros de la biblioteca y el encargado para que los prestara no revisó que iban subrayados y manchados, y al momento de querer devolver los libros me dice el encargado que no me los puede aceptar porque están manchados y subrayados.  Deberían de capacitar a los encargados con las normas de la biblioteca porque es injusto que quieran echarle la culpa a uno de algo que no hizo y más aún sabiendo que un libro no se raya.  Primera vez que me pasa esto y no soy de esas personas que no cuida los libros."/>
        <s v="El día de ayer subí a sacar unas copias a las 7:40 y cuando me di cuenta ya estaba cerrando y le dije al que estaba atendiendo que todavía no era hora de cerrar y me dijo que ya había corte de caja.  No podía sacar el libro porque era copia única y la única forma era fotocopiarlo pero como estaba cerrado antes de la hora indicada por lo que no pude estudiar y eso me perjudico en la nota de mi examen"/>
        <s v="Sugerencia: Pienso que sería prudente la implementación de un sistema de renovación de libros por internet"/>
        <s v="El servicio sanitario del segundo nivel, casi siempre está con mal olor.  Me da una mala impresión a la hora de que uno entra al sanitario de mujeres.  Deberían limpiar por lo menos 3 veces al día o estar revisando, ya que es desagradable que siempre al entrar al sanitario haya mal olor."/>
        <s v="La trabajadora de Xerox, de la biblioteca, no está trabajando de la manera adecuada, ya que ya no quería atenderme y dejar de atender antes del horario debido sumándole su mala actitud al atender a la clientela."/>
        <s v="Tener disponibles (adquirir a la biblioteca) libros de:  Georges Didi-huberman Jacques Ranciere, Byung chul-hen.   Pues son varios útiles y muy relevantes y seria deseable que la biblioteca ofreciera varios de sus títulos."/>
        <s v="Deberían asegurarse o controlar mejor que evitar menos ruido en la biblioteca colocando más rótulos de silencio por ejemplo, ya que he visto y escuchado a muchas personas hablando por celular o platicando como si estuvieran afuera, incluso a empleados de la universidad considero que todos tenemos derechos tanto de hacer ruido como de poder estudiar en un ambiente tranquilo y agradable.  De lo contrario preferiría quedarme en la cafetería por ejemplo."/>
        <s v="El día de hoy al querer devolver el libro &quot;Historia de la Educación en Guatemala&quot; no lo aceptaron por estar en mal estado. (Hojas pegadas con tape).  Es la tercera semana consecutiva en que he sacado el libro y en ningún momento me indicaron este problema que estaba desde el 12 de mayo primera fecha en que lo saque.  No me parece correcto tener que reponerlo si en ninguna de las fechas 12, 19 y 25 de mayo se me indico algo al renovarlo"/>
        <s v="Es la segunda vez que vengo a pedir una solvencia y la persona encargada no está en su lugar.  Yo dispongo de poco tiempo para venir a hacer estos trámites y es una desconsideración que la gente no esté en su puesto de trabajo.  Tendré que venir una nueva vez mañana sacrificando horas de trabajo para compensar la irresponsabilidad de una persona que gana sus salario con lo que yo pago a  la U"/>
        <s v="Le sugiero buscar la forma de reducir ¨el ruido¨¨que producen los molinetes."/>
        <s v="En la medida de sus posibilidades por favor incluir obras ole Matiha Nisssaum especialmente ¨paisajes del pensamiento: la inteligencia de las emociones¨ y *sin fines ole lucro. Porque la democracia necesita de las humanidades. Gracias "/>
        <s v="El conserje o encargado de la limpieza de la biblioteca había demasiado alto dentro la biblioteca , además cuando limpia canta y hace ruidos muy fuertes. Seguramente no es culpa de el, seria bueno instruirlo para que guarde silencioso mas posible.  Creo también que podría mantener el baño mas limpio."/>
        <s v="1. Los libros de derecho tributario y derecho financiero, la mayoría no se entregan en la sede central.  2. Los que están en la cede central no se pueden sacar y no hay copias de los mismos.     3.deberian de tener libros mas actualizados     4.maltrato"/>
        <s v="Mas carnet para estudiantes "/>
        <s v="Quien interese Deberían de poder apoyar al  egresado para poder tener ingreso, ya ese con una constancia de registro o documento de identificación , ya que como egresado no veo el motivo por el cual ponen tantas trabas en cuanto al ingreso teniendo formas de poder corroborar la información.  Esto es una sugerencia sino tomaran medidas para corregirlo no se contacten con mi persona , ya que no deseo escuchar su burocracia, este es un consejo."/>
        <s v="El Día martes 5 de abril, del presente año, hice la reservación de la copia No.4 del libro de Citolustologia,el cual no habían traído, debido a que la persona que lo tenia prestado ,se atraso en la entrega. El día viernes 6 del presente mes me indican que ya lo habían devuelto pero el libro no me lo pudieron dar porque otra persona lo estaba utilizando."/>
        <s v="Al solicitar un cubículo para estudiar, se me negó debido a falta de cupo, sin embargo a otro estudiante de la misma facultad si s ele brindo el espacio."/>
        <s v="Los libros deberían de prestarse al memos 2 semanas , mas cuando son libros de 400 paginas."/>
        <s v="Por favor cambiar las computadoras del laboratorio; Ya que están demasiado antiguas y no se puede trabajar."/>
        <s v="El préstamo de libros para periodos mas largos de tiempos. El departamento de coordinación de usuario debería de mejorar el trato de relaciones humana.  La secretaria no se encuentra en el periodo de 3:00-3:30PM"/>
        <s v="Dejar entrar si uno olvida el carnet solo con Id que tomen el numero de carnet."/>
        <s v="En una ocasión deje olvidado mi carné, intente ingresar con mi dpi, estoy en vespertino y regularmente vengo después de la hora que indica el letrero de lccbut, entiendo que pongan este limite a otros estudiantes externos a la institución pero parte de los servicios que pago en u incluye la biblioteca creo que deberían hacer excepción con los usuarios y personas que esta universidad mas por los que venimos en la noche"/>
        <s v="no me notificaron de la multa de los libros que presto, me cobraron por cada uno, cada día sin yo saberlo. Mas que una queja dejo una sugerencia. NOTIFIQUEN A LOS ESTUDIANTES POR CORREI I ALGUN OTRO MEDIO DE ESTE TIPO DE MULTAS PORQUE HAY QUIENES NO ESTAMOS ENTERADOS DE ESTO."/>
        <s v="Es lamentable que una biblioteca no sea un espacio abierto a los estudiantes, que este cerrado, con carné o bien no tenga otra opción o me quedo en la entrada. ¿ Ir a traer un carné al estacionamiento ? ¿ Con este no ?. Lo siento, me quedo sin leer.   P.D: En todo caso quien atiende goza de una amabilidad que la biblioteca parece no compartir."/>
        <s v="Esta es una biblioteca cuyos procesos son engorrosos, con poco material y con personal que sigue instrucciones que no son lógicas. ¿ Que biblioteca puede preciarse de tratar a sus usuarios como posibles vándalos sin esperar que uno responda ?. ¿ Que biblioteca permite que sus usuarios coman y beban en sus instalaciones y luego me acusa de mojar la parte superior de un libro ?. No es la mejor biblioteca, pero es lo que tenemos. ¿ Se podrá hacer algo ?."/>
        <s v="Que pena que por horario de entrega de solvencias no pueda hacer mi  tramite, pedí permiso y depende de mi trabajo que tramite, tampoco puedo coordinar mi graduación por el mismo tema. Como sugerencia deberían de estar habilitados para atender en el mismo horario que el resto de procesos."/>
        <s v="No pudimos ingresar debido a que no teníamos carné y el horario de visitas es de 1 a 5 de la tarde , por lo que silicio se le de preferencia a los alumnos de la universidad y que acreditar sus estudios por medio del portal para poder ingresar ya que por lo mismo, nos  están negando el derecho de libre acceso a la información. "/>
        <s v="Es incomprensible que pidan solvencia de biblioteca sin siquiera poder ingresar a la misma. Más incomprensible aún, el horario de atención de la única persona que emite la firma para solvencias. De 1-5 PM , es la hora en la que muchas personas tienen tiempo de realizar estos tramites tan ineficientes "/>
        <s v="No revisar al salir de la biblioteca es tedioso y quita tiempo, y/o poner un sistema de seguridad que funcione."/>
        <s v="Por favor instruir a las personas de información, que el horario de solvencias es de 9:00 a 13:00 y 17:00 a 21:00.  Hoy me dijeron que era de 15:00 a 21:00."/>
        <s v="Regrese a la biblioteca a dejar un libro, el joven que atiende RUDY solo hizo mas largo el proceso, en vez de facilitarlo y no dio su apoyo para poder entregar el libro que no tenia ningún desgaste."/>
        <s v="Es increíble que no den solvencias a todas horas, no todos pueden venir en los horarios que poseen. Existe el empoderamiento como estrategia administrativa para que en la ausencia del coordinador alguien mas pueda otorgar."/>
        <s v="Solvencias - deberían de darse a todas horas. Inútiles."/>
        <s v="Me parece poco oportuno el horario de solvencia de Biblioteca, las personas que laboramos usamos el horario de almuerzo para este tipo de tramites. Podrían cambiar el horario de solvencias, cambiar las horas o nombrar a mas de una persona para entregarlas."/>
        <s v="Entrega de CD a la oficina de proceso técnicos en el proceso de entrega de papelería previa a graduación, me fueron devueltas y se me indico que se removiera parte de la diagramación del índice y resumen ejecutivo. Estos eran tan solo fondos que no alteraban la legibilidad del contenido y servían como parte de la unidad visual del documento. La señora que me atendió me dijo que va contra las reglas, a pesar que según nos indicaron a los estudiantes de la facultad de arquitectura y diseño, tienen formato libre. Deberían de ponerse de acuerdo y comunicarlo claramente a las facultades, no hacer dar mil vueltas en los últimos tramites de graduación."/>
        <s v="El día 22/02/2019 en la biblioteca al mostrar Dpi no se me dejo ingresar y a una de mis compañeras si la dejaron ingresar con su dpi. Me parece injusto que a una persona si la hayan dejado ingresar y a otras no. La normar debería ser igual para todos."/>
        <s v="Me molesta que si un estudiante sin carne no lo dejen entrar, si uno esta pagando por un servicio y no lo apoyan deberían dejar ingresar a cualquier hora aunque sea dejando su documento dpi, y Josué Manuel Hernandez , me dijo que no podía hacer nada pero de una forma súper pesada y sarcástica. es mi primera vez en ingresar con dpi. y no es la forma corrector de atención hasta no quiero volver a regresar a la biblioteca. "/>
        <s v="Trabajando en los últimos días en el área Rafael Landívar de la biblioteca URL y me he tenido que salir porque el ruido no permite trabajar, las personas llegan a trabajar en parejas o grupos y se ponen a conversar en voz alta, hacen chistes, contestan llamadas comen etc. ya había notificado anteriormente a una trabajadora del área y la situación sigue igual."/>
      </sharedItems>
    </cacheField>
    <cacheField name="TIPO" numFmtId="0">
      <sharedItems count="2">
        <s v="SUGERENCIA"/>
        <s v="QUEJA "/>
      </sharedItems>
    </cacheField>
    <cacheField name="TIPIFICACION" numFmtId="0">
      <sharedItems count="7">
        <s v="Mobiliario"/>
        <s v="Bibliografías"/>
        <s v="Atención y servicio"/>
        <s v="Xerox"/>
        <s v="Ingreso sin carne"/>
        <s v="Horario de solvencias"/>
        <s v="Entrega de tesis"/>
      </sharedItems>
    </cacheField>
    <cacheField name="SEGUIMIENTO"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7">
  <r>
    <n v="1"/>
    <s v="YAM YASMIN LOPEZ CHINCHILLA"/>
    <n v="7362"/>
    <x v="0"/>
    <s v="QUETZALTENANGO"/>
    <s v="TARACENA ARRIOLA, ARTURO"/>
    <s v="IDENTIDADES NACIONALES Y ESTADO MODERNO CENTROAMERICANO _x000a_CLASIFICACION 320.5728 TA76/CODIGO Q030355"/>
    <n v="1995"/>
    <s v="CIENCIAS JURIDICAS"/>
    <s v="LUIS HERNANDEZ"/>
    <d v="2013-07-15T00:00:00"/>
    <x v="0"/>
  </r>
  <r>
    <n v="2"/>
    <s v="OBDULIO LEON"/>
    <n v="12071"/>
    <x v="0"/>
    <s v="Verapaces"/>
    <s v="BREALY, RICHAR A."/>
    <s v="FUNDAMENTOS DE FINANZAS CORPORATIVAS _x000a_CLASIFICACION 658.18 B828F 5TA. EDICION"/>
    <m/>
    <s v="CIENCIAS ECONOMICAS_x000a_Y  EMPRESARIALES"/>
    <s v="LUIS HERNANDEZ"/>
    <d v="2013-07-29T00:00:00"/>
    <x v="0"/>
  </r>
  <r>
    <n v="3"/>
    <s v="NERY ALBERTO CAC CHUB"/>
    <n v="2142311"/>
    <x v="0"/>
    <s v="QUICHE"/>
    <m/>
    <s v="CONFLICTOS SOCIALES Y DEMOCRACIA EN GUATEMALA _x000a_CLASIFICACION 303.484 C748 C.2"/>
    <n v="2008"/>
    <s v="HUMANIDADES/_x000a_PROFESORADO F._x000a_"/>
    <s v="LUIS HERNANDEZ"/>
    <d v="2013-08-12T00:00:00"/>
    <x v="0"/>
  </r>
  <r>
    <n v="4"/>
    <s v="LICDA. AMERICA POP"/>
    <n v="22448"/>
    <x v="0"/>
    <s v="Verapaces"/>
    <s v="PINTO VILLATORO/WILLIAM WERTHER"/>
    <s v="PLANEACION ESTRATEGIA DE CAPACIDAD EMPRESARIAL/_x000a_CLASIFICACION 658.401 P659_x000a_ADMON DE PERSONAL Y RRHH _x000a_CLASIFICACION 658.3 W499 5TA. EDICION_x000a_"/>
    <s v="2000 Y 2000"/>
    <s v="CIENCIAS ECONOMICAS_x000a_Y  EMPRESARIALES _x000a_(ADMON _x000a_EMPRESA)"/>
    <s v="LUIS HERNANDEZ"/>
    <d v="2013-08-19T00:00:00"/>
    <x v="0"/>
  </r>
  <r>
    <n v="5"/>
    <s v="MARTHA PEREZ CHEU"/>
    <n v="7406"/>
    <x v="0"/>
    <s v="ANTIGUA GUATEMALA"/>
    <s v="AMERICAN PSICOLOGIAL ASSOCIATION"/>
    <s v="MANUAL DE PUBLICACIONES DE LA AMERICAN PpCHOLOGIA ASS _x000a_CLASIFICACION 070.572 M294m 3A. ED. BARRAS: AL10724"/>
    <n v="2010"/>
    <s v="ADMINISTRATIVO _x000a_DIRECCION DE _x000a_POSGRADO"/>
    <s v="LUIS HERNANDEZ"/>
    <d v="2013-08-23T00:00:00"/>
    <x v="0"/>
  </r>
  <r>
    <n v="6"/>
    <s v="MONICA ALEJANDRA OROZCO ORELLANA"/>
    <n v="1082601"/>
    <x v="0"/>
    <s v="COATEPEQUE"/>
    <s v="BLANCO CORDERO, ISIDRO"/>
    <s v="DELITO DE BLANQUEO DE CAPITALES CLASIFICACION 345.460268 _x000a_B641 2DA. EDICION CODIGO CT06389"/>
    <n v="2002"/>
    <s v="CIENCIAS JURIDICAS_x000a_Y SOCIALES"/>
    <s v="LUIS HERNANDEZ"/>
    <d v="2013-08-30T00:00:00"/>
    <x v="0"/>
  </r>
  <r>
    <n v="7"/>
    <s v="LIC. CARLOS ENRIQUE MOLINA"/>
    <n v="13443"/>
    <x v="1"/>
    <s v="BIBLIOTECA CAMPUS CENTRAL"/>
    <s v="RENE GONZALES DE VEGA/ ANA CASTRO_x000a_CARLOS BONILLA"/>
    <s v="LA INVESTIGACION CRIMINAL CL.363.25 I624 C.2/ CRIMINILASTICA EN LA IDENTIFICACION DE VEHICULOS CL. 363.252 C395 C.2/ LA PENINCIA EN LA_x000a_INVESTIGACION CL. 363.25 B715P C.6"/>
    <s v="2004/2003_x000a_1996"/>
    <s v="CIENCIAS JURIDICAS _x000a_Y SOCIALES"/>
    <s v="LUIS HERNANDEZ"/>
    <d v="2013-09-09T00:00:00"/>
    <x v="0"/>
  </r>
  <r>
    <n v="8"/>
    <s v="MAGDA GARCIA"/>
    <n v="17258"/>
    <x v="0"/>
    <s v="Verapaces"/>
    <s v="CARLOS ARRIOLA/ HUET ALFONSO"/>
    <s v="LAS CONSECUENCIAS DEL TRAUMA PSICOSOCIAL DEL CONFLICTO ARAMDO_x000a_Y SUS EFECTOS DE SHUMANIGUATE XCAN ALTAVERAPAZ CLF.302.17 A776_x000a_NOS SALVO LA SAGRADA SELVA CLF.972.8151 H888"/>
    <s v="2002/2008"/>
    <s v="FACULTAD DE _x000a_HUMANIDADES "/>
    <s v="LUIS HERNANDEZ"/>
    <d v="2013-10-09T00:00:00"/>
    <x v="0"/>
  </r>
  <r>
    <n v="9"/>
    <s v="CARLOS CASTILLO "/>
    <n v="10268"/>
    <x v="1"/>
    <s v="BIBLIOTECA CAMPUS CENTRAL"/>
    <s v="PARKIN, MICHAEL"/>
    <s v="ECONOMIA CLASIFICACION 330.1 P247 8TA EDICION C.3 / 126306"/>
    <n v="2009"/>
    <s v="CC. ECONOMICAS"/>
    <s v="LUIS HERNANDEZ"/>
    <d v="2013-10-10T00:00:00"/>
    <x v="0"/>
  </r>
  <r>
    <n v="10"/>
    <s v="DALILA PATRICIA CHAVAC"/>
    <n v="2061313"/>
    <x v="0"/>
    <s v="QUETZALTENANGO"/>
    <s v="LOPEZ CUC, NICOLAS DOMINGO"/>
    <s v="TECNOLOGIA EDUCATIVA APLICABLE AL AREA DE IDEOMA ESPAÑOL A NIVEL BASICO URL 05 T2136"/>
    <n v="2001"/>
    <s v="HUMANIDADES _x000a_LENGUA Y LITERATURA"/>
    <s v="LUIS HERNANDEZ"/>
    <d v="2013-10-15T00:00:00"/>
    <x v="0"/>
  </r>
  <r>
    <n v="11"/>
    <s v="XIMENA HERRERA"/>
    <n v="22759"/>
    <x v="0"/>
    <s v="QUETZALTENANGO"/>
    <s v="SANTIAGO GAMIDO"/>
    <s v="DIRECCION ESTRATEGICA CL- 658.4012 G241 2DA. EDICION"/>
    <n v="2006"/>
    <s v="VICERECTORIAL INTEGRACION _x000a_UNIVERSITARIA_x000a_"/>
    <s v="LUIS HERNANDEZ"/>
    <d v="2013-10-16T00:00:00"/>
    <x v="0"/>
  </r>
  <r>
    <n v="12"/>
    <s v="DAVID CARLOS MARTINEZ AMADOR"/>
    <n v="17919"/>
    <x v="0"/>
    <s v="QUETZALTENANGO"/>
    <s v="KLAUS VON BEYNE / RAMON MAIZ"/>
    <s v="TEORIA POLITICA CONTEMPORANEA UNA INTRODUCCION CLF. 320.5B573_x000a_TEORIA POLITICA CONTEMPORANEA CLASIFICACION 320.5T314"/>
    <s v="2009 Y 1977"/>
    <s v="CIENCIAS JURIDICAS _x000a_Y SOCIALES"/>
    <s v="LUIS HERNANDEZ"/>
    <d v="2014-01-03T00:00:00"/>
    <x v="1"/>
  </r>
  <r>
    <n v="13"/>
    <s v="JUAN ALFREDO MOLINA "/>
    <n v="1052"/>
    <x v="1"/>
    <s v="BIBLIOTECA CAMPUS CENTRAL"/>
    <s v="JORGE ESCOBAR "/>
    <s v="INTRODUCCION ALA TIPOLOGIA ESTRUCTURAL CLASIFICACION 624.1_x000a_E74 C.3 CODIGO 109833"/>
    <n v="1985"/>
    <s v="ARQUITECTURA "/>
    <s v="LUIS HERNANDEZ"/>
    <d v="2014-01-10T00:00:00"/>
    <x v="1"/>
  </r>
  <r>
    <n v="14"/>
    <s v="LUIS AUGUSTO LOPEZ AGUILAR "/>
    <n v="1536408"/>
    <x v="1"/>
    <s v="BIBLIOTECA CAMPUS CENTRAL"/>
    <s v="RODRIGUEZ MANZANERO _x000a_CREUS CARLOS "/>
    <s v="VICTOMOLOGIA ESTUDIO DE LA VICTORIA CLF.362.88 R696 C.3 CODIGO 112759 / REPARACION DEL DAÑO PROD. POR EL DELITO CLF. 347.077 C925_x000a_CODIGO 142502"/>
    <s v="2007 Y 1995"/>
    <s v="CIENCIAS JURIDICAS _x000a_Y SOCIALES"/>
    <s v="LUIS HERNANDEZ"/>
    <d v="2014-01-27T00:00:00"/>
    <x v="1"/>
  </r>
  <r>
    <n v="15"/>
    <s v="DIANA BEATRIZ ALDANA "/>
    <n v="2194314"/>
    <x v="1"/>
    <s v="BIBLIOTECA CAMPUS CENTRAL"/>
    <s v="DAVID CASERES ARRAMGAIZ"/>
    <s v="LIDERES Y EDUCADORES CLASIFICACION 370.115 C335 C.6 CODIGO _x000a_B113516"/>
    <n v="2000"/>
    <s v="HUMANIDADES"/>
    <s v="LUIS HERNANDEZ"/>
    <d v="2014-01-28T00:00:00"/>
    <x v="1"/>
  </r>
  <r>
    <n v="16"/>
    <s v="OLGA MICHELLE GORDILLO "/>
    <n v="1165308"/>
    <x v="0"/>
    <s v="QUETZALTENANGO"/>
    <s v="PEDRO SCHWARTZ"/>
    <s v="EMPRESA Y LIBERTAD CLASIFICACION 658 S95 CODIGO Q028919"/>
    <n v="1981"/>
    <s v="CC. ECONOMICAS_x000a_/ MERCADOTECNIA "/>
    <s v="LUIS HERNANDEZ"/>
    <d v="2014-02-12T00:00:00"/>
    <x v="1"/>
  </r>
  <r>
    <n v="17"/>
    <s v="DR. URSULA ROLDAN "/>
    <n v="21827"/>
    <x v="0"/>
    <s v="Verapaces"/>
    <s v="FANON FRANTZ"/>
    <s v="PIEL NEGRA, MASCARA BLANCA  CLASIFICACION 320.56 F214 CODIGO 11062"/>
    <n v="1974"/>
    <s v="INST. GERENCIA POLITICA"/>
    <s v="LUIS HERNANDEZ"/>
    <d v="2014-02-18T00:00:00"/>
    <x v="1"/>
  </r>
  <r>
    <n v="18"/>
    <s v="PABLO BARRIOS "/>
    <n v="7219"/>
    <x v="0"/>
    <s v="BIBLIOTECA JUAN ANTONIO SAENZ /QUETZALTENAGO"/>
    <s v="VIRGINIAK. STAWE"/>
    <s v="EDUCA NIÑOS FELICES Y OBEDIENTES CON DICIPLINA POSITIVA ESTRATEGICAS PARA UNA PATERNIDAD RESPONSABLE CLF. 155.4 S892"/>
    <n v="1999"/>
    <s v="BIBLIOTECA"/>
    <s v="PABLO BARRIOS"/>
    <d v="2014-02-24T00:00:00"/>
    <x v="1"/>
  </r>
  <r>
    <n v="19"/>
    <s v="ALMA ROSA MARTINEZ "/>
    <n v="21317112"/>
    <x v="1"/>
    <s v="BIBLIOTECA CAMPUS CENTRAL"/>
    <s v="ALEJANDRO LERMA "/>
    <s v="DESARROLLO DE NUEVOS PRODUCTOS UNA VISION INTEGRAL CLASIFICACION 658.575 L616D 4TA EDICION C.12 CB 171819"/>
    <n v="2011"/>
    <s v="CIENCIAS ECONOMCAS "/>
    <s v="BORIS MORALES "/>
    <d v="2014-03-12T00:00:00"/>
    <x v="1"/>
  </r>
  <r>
    <n v="20"/>
    <s v="LOURDES ZENAIDA SANDOBAL MORALES "/>
    <n v="2069810"/>
    <x v="1"/>
    <s v="BIBLIOTECA CAMPUS CENTRAL"/>
    <s v="RIO MENDEZ GERARDO"/>
    <s v="LA FOTOGRAFIA FORENCE EN EL PENITENCIARIO LEGAL 141782 CLASIFICACION 363.258 R541"/>
    <n v="1991"/>
    <s v="CC.JURIDICAS"/>
    <s v="GUADALUPE LOPEZ"/>
    <d v="2014-03-12T00:00:00"/>
    <x v="1"/>
  </r>
  <r>
    <n v="21"/>
    <s v="JULIO ERNESTO GOMEZ "/>
    <n v="22897"/>
    <x v="0"/>
    <s v="Verapaces"/>
    <s v="FIGUEROA CARLOS "/>
    <s v="LOS QUE SIEMPRE ESTARAN EN NINGUNA PARTE LA DESAPARICION FORJADA EN GUATEMALA CLASIFICACION 323.044 F475 CL 11054"/>
    <n v="1999"/>
    <s v="ADMINISTRATIVO _x000a_"/>
    <s v="LUIS HERNANDEZ"/>
    <d v="2014-03-19T00:00:00"/>
    <x v="1"/>
  </r>
  <r>
    <n v="22"/>
    <s v="MARIA FERNANDA PAIZ "/>
    <n v="1075113"/>
    <x v="0"/>
    <s v="QUETZALTENANGO"/>
    <s v="TISCHLER VISQUERRA SERGIO "/>
    <s v="GUATEMALA 1944 CRISIS Y REVOLUCION O CASO Y QUIEBRA DE UNA FORMA ESTATAL CLASIFICACION 972.81052 T599 2DA EDICION Q032639"/>
    <n v="2001"/>
    <s v="CC. POLITICAS Y _x000a_SOCIALES / Y _x000a_RELACIONES _x000a_INTERNACIONALES "/>
    <s v="LUIS HERNANDEZ"/>
    <d v="2014-04-03T00:00:00"/>
    <x v="1"/>
  </r>
  <r>
    <n v="23"/>
    <s v="JASON ROMARIO MONTE ALEGRE "/>
    <n v="1265510"/>
    <x v="0"/>
    <s v="ANTIGUA GUATEMALA"/>
    <s v="CZINKOTA MICHAEL R."/>
    <s v="MARKETING INTERNACIONAL 10A EDICION  CLASIFICACION 382 C999 "/>
    <n v="2013"/>
    <s v="CC. ECONOMICAS"/>
    <s v="LUIS HERNANDEZ"/>
    <d v="2014-05-29T00:00:00"/>
    <x v="1"/>
  </r>
  <r>
    <n v="24"/>
    <s v="JASON ROMARIO MONTE ALEGRE "/>
    <n v="1265510"/>
    <x v="0"/>
    <s v="ANTIGUA GUATEMALA"/>
    <s v="CZINKOTA MICHAEL R."/>
    <s v="MARKETING INTERNACIONAL 10A EDICION  CLASIFICACION 382 C999 "/>
    <n v="2013"/>
    <s v="CC. ECONOMICAS"/>
    <s v="LUIS HERNANDEZ"/>
    <d v="2014-07-07T00:00:00"/>
    <x v="1"/>
  </r>
  <r>
    <n v="25"/>
    <s v="BORIS MORALES"/>
    <m/>
    <x v="1"/>
    <s v="BIBLIOTECA CAMPUS CENTRAL"/>
    <s v="SERGIO TORRES"/>
    <s v="INGENIERIA DE PLANTAS CLASIFICACION 658.2 T693 C.3 "/>
    <n v="2013"/>
    <s v="BIBLIOTECA ZACAPA"/>
    <s v="LUIS HERNANDEZ"/>
    <d v="2014-07-07T00:00:00"/>
    <x v="1"/>
  </r>
  <r>
    <n v="26"/>
    <s v="ALLAN BARRIOS"/>
    <n v="1243613"/>
    <x v="0"/>
    <s v="ANTIGUA GUATEMALA"/>
    <s v="RENDEL PETER"/>
    <s v="INTRODUCCION A LOS CHAKMAS CLASIFICACION 133.5 R397 BARRAS: AL04109"/>
    <n v="1981"/>
    <s v="CC. AGRICOLAS"/>
    <s v="LUIS HERNANDEZ"/>
    <d v="2014-07-10T00:00:00"/>
    <x v="1"/>
  </r>
  <r>
    <n v="27"/>
    <s v="JULIO ERNESTO GOMEZ "/>
    <n v="22897"/>
    <x v="0"/>
    <s v="QUETZALTENANGO"/>
    <s v="JOSE DE MATA VELA"/>
    <s v="DERECHO PENAL GUATEMALTECO CLASIFICACION 345.7281 23a EDICION VOL. 1 Y 2 BARRA Q041557 Y Q041556"/>
    <n v="2013"/>
    <s v="CC. JURIDICAS"/>
    <s v="LUIS HERNANDEZ"/>
    <d v="2014-07-10T00:00:00"/>
    <x v="1"/>
  </r>
  <r>
    <n v="28"/>
    <s v="CARLOS ALBERTO PAZ ORDOÑEZ"/>
    <n v="1004214"/>
    <x v="0"/>
    <s v="QUETZALTENANGO"/>
    <s v="STWERT JAMES"/>
    <s v="CALCULO DIFERENCIAL E INTEGRAL"/>
    <n v="1999"/>
    <s v="INGENIERIA"/>
    <s v="LUIS HERNANDEZ"/>
    <d v="2014-07-11T00:00:00"/>
    <x v="1"/>
  </r>
  <r>
    <n v="29"/>
    <s v="URBAN ANGEL ANDRES"/>
    <n v="23349"/>
    <x v="0"/>
    <s v="QUETZALTENANGO"/>
    <s v="BOQUIAY, JOSUE FELIPE"/>
    <s v="DERECHO PROCESAL PENAL GUATEMALTECO CLASIFICACION 345.7281 B222D/ BARRA Q042303"/>
    <n v="2014"/>
    <s v="CC. JURIDICAS"/>
    <s v="LUIS HERNANDEZ"/>
    <d v="2014-07-16T00:00:00"/>
    <x v="1"/>
  </r>
  <r>
    <n v="30"/>
    <s v="JUAN MANUEL ENRIQUE RODRIQUEZ"/>
    <n v="1132012"/>
    <x v="0"/>
    <s v="QUETZALTENANGO"/>
    <s v="LOYAVES LUIS"/>
    <s v="FUNDAMENTOS GENERALES DE PROGRAMACION CLASIFICACION 005.4 J88 C.3 BARRAS Q041874"/>
    <n v="2013"/>
    <s v="INGENIERIA"/>
    <s v="LUIS HERNANDEZ"/>
    <d v="2014-08-12T00:00:00"/>
    <x v="1"/>
  </r>
  <r>
    <n v="31"/>
    <s v="JUAN MANUEL ENRIQUEZ RODRIGUEZ"/>
    <n v="1132012"/>
    <x v="0"/>
    <s v="QUETZALTENANGO"/>
    <s v="JOYANES LUIS"/>
    <s v="FUNDAMENTOS GENERALES DE PROGRAMACIÓN 005.4 J88 C3 BARRAS Q041874"/>
    <n v="2013"/>
    <s v="INGENIERIA"/>
    <s v="LUIS HERNANDEZ"/>
    <d v="2014-08-12T00:00:00"/>
    <x v="1"/>
  </r>
  <r>
    <n v="32"/>
    <s v="LUIS PEDRO MARINO"/>
    <n v="1325712"/>
    <x v="0"/>
    <s v="QUETZALTENANGO"/>
    <s v="MOTT ROBERT"/>
    <s v="MECANICA DE FLUIDOS CLASIFICACION 532 M921 6TA. EDICION C.4 BARRAS Q039426"/>
    <n v="2006"/>
    <s v="INGENIERIA"/>
    <s v="LUIS HERNANDEZ"/>
    <d v="2014-08-20T00:00:00"/>
    <x v="1"/>
  </r>
  <r>
    <n v="33"/>
    <s v="JULIO ALBERTO MUÑOS MEGIA"/>
    <n v="1166410"/>
    <x v="0"/>
    <s v="QUETZALTENANGO"/>
    <s v="FRANCISCO MUÑOZ CONDE"/>
    <s v="DERECHO PENAL PARTE GENERAL 8VA. EDICION CLASIFICACION 345 M971 8AV. EDICION C.2 Q041175"/>
    <n v="2010"/>
    <s v="CC. JURIDICAS Y SOCIALES"/>
    <s v="LUIS HERNANDEZ"/>
    <d v="2014-08-29T00:00:00"/>
    <x v="1"/>
  </r>
  <r>
    <n v="34"/>
    <s v="DIEGO EMILIO MENDIZABAL"/>
    <n v="1253312"/>
    <x v="0"/>
    <s v="QUETZALTENANGO"/>
    <s v="ANTONIO CONSELLON MARTINEZ"/>
    <s v="TRATADO DE PORCINOCULTURA CLASIFICACION 634.6 C744 VOL. 1 Y 2 Q024021 Y Q024020"/>
    <s v="1987 Y 1986"/>
    <s v="HUMANIDADES Y PSICOLOGIA CLINICA"/>
    <s v="LUIS HERNANDEZ"/>
    <d v="2014-08-29T00:00:00"/>
    <x v="1"/>
  </r>
  <r>
    <n v="35"/>
    <s v="JORGE ALBERTO BARRERA"/>
    <m/>
    <x v="1"/>
    <s v="BIBLIOTECA CAMPUS CENTRAL"/>
    <s v="PAUL DOSAL"/>
    <s v="EL ASCENSO DE LAS ELITES INDUSTRIALES 321.5 D722 BARRAS 139692"/>
    <n v="2005"/>
    <s v="BIBLIOTECA JUTIAPA"/>
    <s v="LUIS HERNANDEZ"/>
    <d v="2014-09-04T00:00:00"/>
    <x v="1"/>
  </r>
  <r>
    <n v="36"/>
    <s v="BIBLIOTECA UNIS "/>
    <s v=" --------------- "/>
    <x v="1"/>
    <s v="BIBLIOTECA CAMPUS CENTRAL"/>
    <s v=" ----------------------------------------------"/>
    <s v="MERCADERES Y BANQUEROS 381. L516 , LA MANO VISIBLE 658.839 C455 "/>
    <s v=" ------------"/>
    <s v=" -----------------------"/>
    <s v=" -------------------------------------------- "/>
    <d v="2014-09-09T00:00:00"/>
    <x v="1"/>
  </r>
  <r>
    <n v="37"/>
    <s v="ALEJANDRO ESCOBAR "/>
    <s v="     ----------"/>
    <x v="1"/>
    <s v="BIBLIOTECA CAMPUS CENTRAL"/>
    <s v="ENRIQUE HAVE"/>
    <s v="ANALISIS DE LOS DELITOS IMPEMATICOS 343.999 N316"/>
    <n v="2005"/>
    <s v="CC JURIDICAS "/>
    <s v="LUIS HERNANDEZ"/>
    <d v="2014-09-10T00:00:00"/>
    <x v="1"/>
  </r>
  <r>
    <n v="38"/>
    <s v="LIBRO PARA BIBLIOTECA SIRO PAREDES"/>
    <n v="23340"/>
    <x v="0"/>
    <s v="RETALHULEU"/>
    <s v="SANCHEZ JOSE C"/>
    <s v="PSICOLOGÍA DE LOS GRUPOS 302.3 S211 BARRAS RL07390"/>
    <n v="2002"/>
    <s v="HUMANIDADES"/>
    <s v="LUIS HERNANDEZ"/>
    <d v="2014-09-12T00:00:00"/>
    <x v="1"/>
  </r>
  <r>
    <n v="39"/>
    <s v="PABLO ESTEBAN RUIZ"/>
    <n v="2052514"/>
    <x v="0"/>
    <s v="ANTIGUA GUATEMALA"/>
    <s v="GABRIL PILOÑA"/>
    <s v="MANUAL BASICO DE INTRODUCCION A LA ECONOMIA 330 P643 BARRA AL 10844"/>
    <n v="2003"/>
    <s v="DERECHO"/>
    <s v="LUIS HERNANDEZ"/>
    <d v="2014-09-17T00:00:00"/>
    <x v="1"/>
  </r>
  <r>
    <n v="40"/>
    <s v="EDWAR METIAI"/>
    <n v="20974"/>
    <x v="1"/>
    <s v="BIBLIOTECA CAMPUS CENTRAL"/>
    <s v="VINGILUI RODRIGUEZ"/>
    <s v="GUACAYAN 863.7281 R696G 116249 COPIA 3 "/>
    <n v="1969"/>
    <s v="BIBLIOTECA HUEHUETENANGO"/>
    <s v="LUIS HERNANDEZ"/>
    <d v="2014-09-25T00:00:00"/>
    <x v="1"/>
  </r>
  <r>
    <n v="41"/>
    <s v="LIC VICTOR TURCIOS"/>
    <n v="16351"/>
    <x v="0"/>
    <s v="QUETZALTENANGO"/>
    <s v="SANTIAGO DE LEON ERICK"/>
    <s v="DERECHO TRIBUTARIO 343.04 S235 2DA EDICION BARRAS Q 015088"/>
    <n v="2007"/>
    <s v="CC JURIDICAS"/>
    <s v="LUIS HERNANDEZ"/>
    <d v="2014-11-03T00:00:00"/>
    <x v="1"/>
  </r>
  <r>
    <n v="42"/>
    <s v="CARLOS MOLINA"/>
    <n v="13443"/>
    <x v="1"/>
    <s v="BIBLIOTECA CAMPUS CENTRAL"/>
    <s v="WILLIAM RAMIREZ"/>
    <s v="LIBRE ACCESO A LA INFORMACIÓN, PROTECCIÓN DE DATOS 323.445 R177 BARRA IL 0164"/>
    <n v="2003"/>
    <s v="CC JURIDICAS"/>
    <s v="LUIS HERNANDEZ"/>
    <d v="2014-11-06T00:00:00"/>
    <x v="1"/>
  </r>
  <r>
    <n v="43"/>
    <s v="JULIO ERNESTO GOMEZ "/>
    <n v="22897"/>
    <x v="0"/>
    <s v="ANTIGUA GUATEMALA"/>
    <s v="EDELIBERTO CIFUENTES MEDINA"/>
    <s v="EL PLAN Y LA TESIS 001.42 C 569A 2DA EDICIÓN C2 BARRAS AL08058"/>
    <n v="2005"/>
    <s v="AUDIOVISUALES"/>
    <s v="LUIS HERNANDEZ"/>
    <d v="2014-11-19T00:00:00"/>
    <x v="1"/>
  </r>
  <r>
    <n v="44"/>
    <s v="BIBLIOTECA UNIS "/>
    <s v=" --------------"/>
    <x v="1"/>
    <s v="BIBLIOTECA CAMPUS CENTRAL"/>
    <s v=" -----------------------------------------"/>
    <s v="CALAMDREI,PIERO EL PROCEDIMIENTO MONITORIO 345.71 C142 "/>
    <s v=" -------------"/>
    <s v=" ------------------------"/>
    <s v=" ---------------------------------------"/>
    <d v="2014-11-26T00:00:00"/>
    <x v="1"/>
  </r>
  <r>
    <n v="45"/>
    <s v="LIC EDUARDO CASTAÑEDA"/>
    <n v="14298"/>
    <x v="0"/>
    <s v="ZACAPA"/>
    <s v="SAMUELSON PAUL"/>
    <s v="ECONOMIA CON APLICACIONES A LATINOAMERICA 330.98 S193 19 EDICION ZL 12008"/>
    <n v="2010"/>
    <s v="CC AMBIENTAL Y AGROICOLA"/>
    <s v="LUIS HERNANDEZ"/>
    <d v="2015-01-16T00:00:00"/>
    <x v="2"/>
  </r>
  <r>
    <n v="46"/>
    <s v="MARIA ELENA LOPEZ REYES"/>
    <n v="1189012"/>
    <x v="0"/>
    <s v="QUETZALTENANGO"/>
    <s v="VLADIMIR AGUILAR"/>
    <s v="DERECHO DE SUCESIONES 4A EDICIÓN"/>
    <n v="2009"/>
    <s v="CC JURIDICAS"/>
    <s v="LUIS HERNANDEZ"/>
    <d v="2015-01-19T00:00:00"/>
    <x v="2"/>
  </r>
  <r>
    <n v="47"/>
    <s v="LICDA PAMELA CRUZ"/>
    <n v="24557"/>
    <x v="1"/>
    <s v="BIBLIOTECA CAMPUS CENTRAL"/>
    <s v="RANDY LARSEN"/>
    <s v="PSICOLOGIA DE LA PERSONALIDAD 155.2 L334 2DA EDICIÓN BARRAS 158212"/>
    <n v="2005"/>
    <s v="HUMANIDADES"/>
    <s v="LUIS HERNANDEZ"/>
    <d v="2015-01-20T00:00:00"/>
    <x v="2"/>
  </r>
  <r>
    <n v="48"/>
    <s v="LUIS AUGUSTO LOPEZ AGUILAR "/>
    <n v="1536408"/>
    <x v="1"/>
    <s v="BIBLIOTECA CAMPUS CENTRAL"/>
    <s v="LUIS RODRIGUEZ"/>
    <s v="VICTIMOLOGIA 362.88 R696 10 EDICIÓN BARRAS 112758"/>
    <n v="2007"/>
    <s v="CC JURIDICAS"/>
    <s v="LUIS HERNANDEZ"/>
    <d v="2015-04-16T00:00:00"/>
    <x v="2"/>
  </r>
  <r>
    <n v="49"/>
    <s v="MARIA YOLANDA MAZAT PADILLA "/>
    <n v="2015909"/>
    <x v="0"/>
    <s v="QUETZALTENANGO"/>
    <s v="CRISTOBAL RIO"/>
    <s v="EL PRESUPUESTO 658.154 R585 10 EDICIÓN "/>
    <n v="1996"/>
    <s v="CC JURIDICAS"/>
    <s v="LUIS HERNANDEZ"/>
    <d v="2015-06-12T00:00:00"/>
    <x v="2"/>
  </r>
  <r>
    <n v="50"/>
    <s v="MARIA YOLANDA MAZAT PADILLA "/>
    <n v="2015909"/>
    <x v="0"/>
    <s v="QUETZALTENANGO"/>
    <s v="AUSTIN ALLAN "/>
    <s v="EL PRESUPUESTO BASE CERO 658.154 A 935 "/>
    <n v="1984"/>
    <s v="CC JURIDICAS"/>
    <s v="LUIS HERNANDEZ"/>
    <d v="2015-06-12T00:00:00"/>
    <x v="2"/>
  </r>
  <r>
    <n v="51"/>
    <s v="UNIVERSIDAD DEL ISTMO"/>
    <s v="  ------------"/>
    <x v="1"/>
    <s v="BIBLIOTECA CAMPUS CENTRAL"/>
    <s v=" ------------------------"/>
    <s v="LA GENESIS DE LA DIRECCION DE EMPRESA 658.009 P772"/>
    <s v="    -----------"/>
    <s v=" ----------------------"/>
    <s v="   --------------------------------"/>
    <d v="2016-01-04T00:00:00"/>
    <x v="3"/>
  </r>
  <r>
    <n v="52"/>
    <s v="CARLOS A. MERIDA "/>
    <n v="2001111"/>
    <x v="0"/>
    <s v="QUETZALTENANGO"/>
    <s v="ANTONIO RIVERA"/>
    <s v="AMIGABLE COMPOSICION 303.69 R621"/>
    <n v="2003"/>
    <s v="CC JURIDICA"/>
    <s v="LUIS HERNANDEZ"/>
    <d v="2016-02-01T00:00:00"/>
    <x v="3"/>
  </r>
  <r>
    <n v="53"/>
    <s v="MARIA ELENA ECHEVERRIA ENRIQUEZ"/>
    <n v="2018907"/>
    <x v="0"/>
    <s v="QUETZALTENANGO"/>
    <s v="CHACON,MAURO"/>
    <s v="PROCESOS DE EJECUCION :INCLUYE JUICIO EJECUTIVO CAMBIARIO 345.7 C431 2a ed"/>
    <n v="2011"/>
    <s v="C JURIDICAS"/>
    <s v="LUIS HERNANDEZ"/>
    <d v="2016-02-17T00:00:00"/>
    <x v="3"/>
  </r>
  <r>
    <n v="54"/>
    <s v="ANDREA ALEJANDRA SICAN RODRIGUEZ"/>
    <n v="12040509"/>
    <x v="0"/>
    <s v="Verapaces"/>
    <s v="DIEGO VERGARA,MARTA"/>
    <s v="MANUAL PRACTICO DE COMERCIO INTERNACIONAL 382 D568 5A ED. /PARA ELABORACION TESIS"/>
    <n v="2001"/>
    <s v="C ECONOMICAS Y EMPRESARIALES "/>
    <s v="LUIS HERNANDEZ"/>
    <d v="2016-02-24T00:00:00"/>
    <x v="3"/>
  </r>
  <r>
    <n v="55"/>
    <s v="CINDY GABRIELA AEZIVILLAGO"/>
    <n v="1118311"/>
    <x v="0"/>
    <s v="QUETZALTENANGO"/>
    <s v="ANTONIO RIVERA"/>
    <s v="AMIGABLE COMPOSICION 303.69 R621"/>
    <n v="2003"/>
    <s v="CC JURIDICA ESTUDIANTE DE TESIS"/>
    <s v="LUIS HERNANDEZ"/>
    <d v="2016-03-01T00:00:00"/>
    <x v="3"/>
  </r>
  <r>
    <n v="56"/>
    <s v="ROSSANA MISHELLE RAMIREZ PAREDES "/>
    <n v="2009604"/>
    <x v="0"/>
    <s v="QUETZALTENANGO"/>
    <s v="MUTIS ANDRES, JORGE VALDEZ"/>
    <s v="LA CONTRATACION ESTATAL 344.8851 M992 Y CONTRATACION ESTATAL 344.8861 V436"/>
    <s v="2000  1995"/>
    <s v="C JURIDICAS Y SOCIALES "/>
    <s v="LUIS HERNANDEZ"/>
    <d v="2016-03-18T00:00:00"/>
    <x v="3"/>
  </r>
  <r>
    <n v="57"/>
    <s v="MARCELA MARIA FLORES ORTEGA "/>
    <n v="1200111"/>
    <x v="0"/>
    <s v="QUETZALTENANGO"/>
    <s v="GLADYS MONTERROSO"/>
    <s v="FUNDAMENTO TRIBUTARIO 4TA EDICION 343.04M778 4a ed."/>
    <n v="2015"/>
    <s v="C JURIDICAS Y SOCIALES "/>
    <s v="LUIS HERNANDEZ"/>
    <d v="2016-03-31T00:00:00"/>
    <x v="3"/>
  </r>
  <r>
    <n v="58"/>
    <s v="SEBASTIAN PEÑATE MORALES"/>
    <n v="1186711"/>
    <x v="0"/>
    <s v="HUEHUETENANGO "/>
    <s v="BOLLINI CARLOS"/>
    <s v="TARJETA DE CREDITO 346.072 B692"/>
    <n v="2000"/>
    <s v="C JURIDICAS Y SOCIALES "/>
    <s v="LUIS HERNANDEZ"/>
    <d v="2016-04-07T00:00:00"/>
    <x v="3"/>
  </r>
  <r>
    <n v="59"/>
    <s v="MARIA JOSE GARCIA MONTERROSO"/>
    <n v="1214015"/>
    <x v="0"/>
    <s v="QUETZALTENANGO"/>
    <s v="CARREL Y DE TERESA,LUIS"/>
    <s v="DERECHO NOTARIAL Y DERECGO REGISTRAL 345.733 C12 16A ED."/>
    <n v="2004"/>
    <s v="C JURIDICAS Y SOCIALES "/>
    <s v="LUIS HERNANDEZ"/>
    <d v="2016-04-12T00:00:00"/>
    <x v="3"/>
  </r>
  <r>
    <n v="60"/>
    <s v="JENNIFER PAOLA ANLEO VILLATORO"/>
    <n v="1096712"/>
    <x v="0"/>
    <s v="QUETZALTENANGO"/>
    <s v="DANIEL RAMIREZ"/>
    <s v="DERECHO BANCARIO Y BURSATIL 341.75242 R173"/>
    <s v="SIN AÑO"/>
    <s v="C JURIDICAS Y SOCIALES "/>
    <s v="LUIS HERNANDEZ"/>
    <d v="2016-04-18T00:00:00"/>
    <x v="3"/>
  </r>
  <r>
    <n v="61"/>
    <s v="ANDREA MARTINEZ (ESTUDIANTE DE TESIS)"/>
    <n v="2018409"/>
    <x v="0"/>
    <s v="QUETZALTENANGO"/>
    <s v="LIBAET THIEZZY"/>
    <s v="EL PLAN DE COMUNICACIÓN ORGANIZACIONAL 658.45122L694"/>
    <n v="2014"/>
    <s v="COMUNICACIÓN Y HUMANIDADES "/>
    <s v="LUIS HERNANDEZ"/>
    <d v="2016-05-09T00:00:00"/>
    <x v="3"/>
  </r>
  <r>
    <n v="62"/>
    <s v="BIBLIOTECA UNIS "/>
    <s v=" --------------"/>
    <x v="1"/>
    <s v="BIBLIOTECA CAMPUS CENTRAL"/>
    <s v=" --------------------------------------------- "/>
    <s v="PRINCIPIOS DE ECONOMIA 330 M278"/>
    <s v=" --------------"/>
    <s v=" --------------------- "/>
    <s v="  ---------------------------------------"/>
    <d v="2016-08-10T00:00:00"/>
    <x v="3"/>
  </r>
  <r>
    <n v="63"/>
    <s v="ALVARO GABRIEL GOMEZ ARRIAGA"/>
    <n v="1288312"/>
    <x v="0"/>
    <s v="QUETZALTENANGO"/>
    <s v="CONTRERAS ORTIZ ,RUBEN ALBERTO"/>
    <s v="OBLIGACIONES Y NEGOCIOS JURIDICOS CIVILES:PARTE ESPECIAL:TRATOS"/>
    <n v="2008"/>
    <s v="C JURIDICAS Y SOCIALES "/>
    <s v="PABLO BARRIOS"/>
    <d v="2016-08-12T00:00:00"/>
    <x v="3"/>
  </r>
  <r>
    <n v="64"/>
    <s v="Elena Lucia Santa Maria de la cruz "/>
    <n v="1026114"/>
    <x v="0"/>
    <s v="QUETZALTENANGO"/>
    <s v="  Sergio Garcia "/>
    <s v="El color del arte infantil "/>
    <n v="1978"/>
    <s v="ARQUITECTURA Y DISEÑO"/>
    <s v="LUIS HERNANDEZ"/>
    <d v="2016-09-11T00:00:00"/>
    <x v="3"/>
  </r>
  <r>
    <n v="65"/>
    <s v="Luis Lechuga "/>
    <n v="42012"/>
    <x v="0"/>
    <s v="QUETZALTENANGO"/>
    <m/>
    <s v="Derecho tributario y legislacion fiscal 343.04 D431 "/>
    <n v="2014"/>
    <s v="C JURIDICAS Y SOCIALES "/>
    <s v="LUIS HERNANDEZ"/>
    <d v="2017-02-08T00:00:00"/>
    <x v="4"/>
  </r>
  <r>
    <n v="66"/>
    <s v="Hector Andrés Zepeda Ruano "/>
    <n v="1025212"/>
    <x v="0"/>
    <s v="QUETZALTENANGO"/>
    <s v="Francisco  tómas y Valiente"/>
    <s v="Manual de Historia del derecho español 340.09 T591 4a ed. "/>
    <n v="1984"/>
    <s v="C JURIDICAS Y SOCIALES "/>
    <s v="LUIS HERNANDEZ"/>
    <d v="2017-02-17T00:00:00"/>
    <x v="4"/>
  </r>
  <r>
    <n v="67"/>
    <s v="José Rodrigo Lemuz de León "/>
    <n v="1073512"/>
    <x v="0"/>
    <s v="QUETZALTENANGO"/>
    <s v="Mario Gordillo"/>
    <s v="Derecho Procesal Civil Guatemalteco 345.7 G661 6a ed."/>
    <n v="2009"/>
    <s v="C JURIDICAS Y SOCIALES "/>
    <s v="LUIS HERNANDEZ"/>
    <d v="2017-02-20T00:00:00"/>
    <x v="4"/>
  </r>
  <r>
    <n v="68"/>
    <s v="Elder Danilo Reyes Rodas"/>
    <n v="1140811"/>
    <x v="0"/>
    <s v="HUEHUETENANGO "/>
    <s v="Jose Garrido "/>
    <s v="La fase ejecutiva en el proceso laboral 344.01 G 241"/>
    <n v="1999"/>
    <s v="C JURIDICAS Y SOCIALES "/>
    <s v="LUIS HERNANDEZ"/>
    <d v="2017-05-13T00:00:00"/>
    <x v="4"/>
  </r>
  <r>
    <n v="69"/>
    <s v="BIBLIOTECA UNIVERSIDAD PANAMERICANA"/>
    <n v="27139301"/>
    <x v="1"/>
    <s v="BIBLIOTECA CAMPUS CENTRAL"/>
    <s v="Ken bain "/>
    <s v="Lo que hacen los mejores profesores de universidad. 378.125/  B162 2a  ed. "/>
    <s v=" ------------"/>
    <s v=" -----------------------"/>
    <s v=" -------------------------------------------- "/>
    <d v="2017-07-13T00:00:00"/>
    <x v="4"/>
  </r>
  <r>
    <n v="70"/>
    <s v="UNIVERSIDAD DE SAN CARLOS DE GUATEMALA"/>
    <n v="16438"/>
    <x v="1"/>
    <s v="BIBLIOTECA CAMPUS CENTRAL"/>
    <s v="Leo kofler"/>
    <s v="Historia y dialectica"/>
    <s v=" ------------"/>
    <s v=" -----------------------"/>
    <s v=" -------------------------------------------- "/>
    <d v="2017-10-11T00:00:00"/>
    <x v="4"/>
  </r>
  <r>
    <n v="71"/>
    <s v="BIBLIOTECA LANDIVARIANA"/>
    <n v="1245315"/>
    <x v="1"/>
    <s v="UNIVERSIDAD FRANCISCO MARROQUIN"/>
    <s v=" ----------------------------------------------"/>
    <s v="EL CALVARIO DE GUATEMALA 972.81052 c167"/>
    <s v=" ------------"/>
    <s v=" -----------------------"/>
    <s v=" -------------------------------------------- "/>
    <d v="2017-10-11T00:00:00"/>
    <x v="4"/>
  </r>
  <r>
    <n v="72"/>
    <s v="Pedro Pablo Vielman Lanza"/>
    <n v="1251614"/>
    <x v="0"/>
    <s v="QUETZALTENANGO"/>
    <s v="DANIEL RAMIREZ"/>
    <s v="DERECHO BANCARIO Y BURSATIL 341.75242 R173"/>
    <s v="SIN AÑO"/>
    <s v="C JURIDICAS Y SOCIALES "/>
    <s v="LUIS HERNANDEZ"/>
    <d v="2018-01-15T00:00:00"/>
    <x v="5"/>
  </r>
  <r>
    <n v="73"/>
    <s v="Annya Michelle Alvarez Rosales"/>
    <n v="1010214"/>
    <x v="0"/>
    <s v="QUETZALTENANGO"/>
    <s v="Hoizer, Jay"/>
    <s v="Direccion de la operación y de operaciones 658.5 H473 11a ed."/>
    <n v="2015"/>
    <s v="INGENIERIA"/>
    <s v="LUIS HERNANDEZ"/>
    <d v="2018-01-19T00:00:00"/>
    <x v="5"/>
  </r>
  <r>
    <n v="74"/>
    <s v="Cintia Beyanire Cruz Casasola"/>
    <n v="2469118"/>
    <x v="0"/>
    <s v="QUETZALTENANGO"/>
    <s v="Cesar  Londoñe"/>
    <s v="Bloque de constitucionalidad 342 L847 11a ed."/>
    <n v="2017"/>
    <s v="C JURIDICAS"/>
    <s v="LUIS HERNANDEZ"/>
    <d v="2018-02-22T00:00:00"/>
    <x v="5"/>
  </r>
  <r>
    <n v="75"/>
    <s v="Rebeca Monzón "/>
    <n v="7711"/>
    <x v="0"/>
    <s v="QUICHE"/>
    <s v="Spijker, Heman Van de"/>
    <s v="La inclinacion homosexual 616.85834 P634"/>
    <n v="1971"/>
    <s v="DERECHO"/>
    <s v="LUIS HERNANDEZ"/>
    <d v="2018-03-05T00:00:00"/>
    <x v="5"/>
  </r>
  <r>
    <n v="76"/>
    <s v="Rebeca Monzón "/>
    <n v="7711"/>
    <x v="0"/>
    <s v="QUETZALTENANGO"/>
    <s v="Bailey Vrgas, Sladys amanda"/>
    <s v="Cuerpos y diversidad sexual 306.76 C975"/>
    <s v="----------"/>
    <s v="IIJ"/>
    <m/>
    <d v="2018-03-05T00:00:00"/>
    <x v="5"/>
  </r>
  <r>
    <n v="77"/>
    <s v="Luis Alberto Velásquez Archila"/>
    <n v="1028108"/>
    <x v="0"/>
    <s v="QUETZALTENANGO"/>
    <s v="Claudia figueroa"/>
    <s v="Derecho registral 346.043 F475"/>
    <s v="----------"/>
    <s v="C JURIDICAS Y SOCIALES "/>
    <s v="LUIS HERNANDEZ"/>
    <d v="2018-03-12T00:00:00"/>
    <x v="5"/>
  </r>
  <r>
    <n v="78"/>
    <s v="Yerson Manuel Lenin Hernandez"/>
    <n v="1019215"/>
    <x v="0"/>
    <s v="QUETZALTENANGO"/>
    <s v="Escobar Dredy"/>
    <s v="Compilaciones de derecho  345 E746 8a.ed"/>
    <n v="2017"/>
    <s v="INGENIERIA"/>
    <s v="LUIS HERNANDEZ"/>
    <d v="2018-07-03T00:00:00"/>
    <x v="5"/>
  </r>
  <r>
    <n v="79"/>
    <s v="Lesly Chinchilla"/>
    <n v="200742353"/>
    <x v="0"/>
    <s v="Verapaces"/>
    <s v="Jose Garay"/>
    <s v="Paternidad y virilidad"/>
    <n v="1965"/>
    <s v="Visita"/>
    <s v="LUIS HERNANDEZ"/>
    <d v="2018-10-08T00:00:00"/>
    <x v="5"/>
  </r>
  <r>
    <n v="80"/>
    <s v="Emely Juarez"/>
    <n v="1254615"/>
    <x v="0"/>
    <s v="ANTIGUA GUATEMALA"/>
    <s v="Peate Ian"/>
    <s v="anatomia y fisiologia"/>
    <n v="2012"/>
    <s v="Ciencias de la Salud"/>
    <s v="LUIS HERNANDEZ"/>
    <d v="2019-01-23T00:00:00"/>
    <x v="6"/>
  </r>
  <r>
    <n v="81"/>
    <s v="Diego Jose Colop"/>
    <n v="1085514"/>
    <x v="0"/>
    <s v="QUETZALTENANGO"/>
    <s v="Jose Mobil"/>
    <s v="Guatemala, el lado oscuro de la historia"/>
    <n v="2012"/>
    <s v="INGENIERIA"/>
    <s v="LUIS HERNANDEZ"/>
    <d v="2019-02-04T00:00:00"/>
    <x v="6"/>
  </r>
  <r>
    <n v="82"/>
    <s v="Marcela Solorzano "/>
    <n v="1109408"/>
    <x v="0"/>
    <s v="QUICHE"/>
    <s v="COMG"/>
    <s v="Analisis de experiencias sobre consultas a pueblos mayas"/>
    <s v="---"/>
    <s v="Ciencias juridicas y sociales"/>
    <s v="LUIS HERNANDEZ"/>
    <d v="2019-02-21T00:00:00"/>
    <x v="6"/>
  </r>
  <r>
    <n v="83"/>
    <s v="andrea Veronica"/>
    <n v="1192412"/>
    <x v="0"/>
    <s v="Verapaces"/>
    <s v="Hector Villegas"/>
    <s v="Crso de finanzas"/>
    <n v="2002"/>
    <s v="Ciencias juridicas y sociales"/>
    <s v="LUIS HERNANDEZ"/>
    <d v="2019-03-04T00:00:00"/>
    <x v="6"/>
  </r>
  <r>
    <n v="84"/>
    <s v="Luis Pedro Juarez"/>
    <n v="1031112"/>
    <x v="0"/>
    <s v="QUETZALTENANGO"/>
    <s v="DANIEL RAMIREZ"/>
    <s v="Las garantias mobilianrias en el derecho de Guatemala"/>
    <s v="---"/>
    <s v="Ciencias juridicas y sociales"/>
    <s v="LUIS HERNANDEZ"/>
    <d v="2019-03-04T00:00:00"/>
    <x v="6"/>
  </r>
  <r>
    <n v="85"/>
    <s v="Sofia Evertsz"/>
    <n v="1246819"/>
    <x v="0"/>
    <s v="QUETZALTENANGO"/>
    <s v="Rey Ernesto"/>
    <s v="Medidas provisionales"/>
    <n v="2005"/>
    <s v="Ciencias juridicas y sociales"/>
    <s v="LUIS HERNANDEZ"/>
    <d v="2019-07-05T00:00:00"/>
    <x v="6"/>
  </r>
  <r>
    <n v="86"/>
    <s v="Mariela Medina"/>
    <n v="1210214"/>
    <x v="0"/>
    <s v="HUEHUETENANGO "/>
    <s v="Municipalidad de San Juan la Laguna"/>
    <s v="Diagnostico de la municipalidad de San Juan la Laguna"/>
    <n v="1997"/>
    <s v="Humanidades"/>
    <s v="LUIS HERNANDEZ"/>
    <d v="2019-07-08T00:00:00"/>
    <x v="6"/>
  </r>
  <r>
    <n v="87"/>
    <s v="Cesar Lopez"/>
    <n v="12161"/>
    <x v="0"/>
    <s v="QUETZALTENANGO"/>
    <s v="Ethel Manganiello"/>
    <s v="Introduccion a las ciencias de la Educacion"/>
    <n v="1988"/>
    <s v="Humanidades"/>
    <s v="LUIS HERNANDEZ"/>
    <d v="2019-10-02T00:00:00"/>
    <x v="6"/>
  </r>
  <r>
    <n v="88"/>
    <s v="Pablo Ponce"/>
    <n v="1338819"/>
    <x v="1"/>
    <s v="UNIS"/>
    <s v="Robert Reilly (Making Gay) y Homosexualidad y esperanza"/>
    <s v="Robert Reilly (Making Gay) y Homosexualidad y esperanza"/>
    <s v="2014 y 2009"/>
    <s v="Humanidades"/>
    <s v="LUIS HERNANDEZ"/>
    <d v="2019-10-30T00:00:00"/>
    <x v="6"/>
  </r>
  <r>
    <n v="89"/>
    <s v="Jose Alejandro Palma Ruiz"/>
    <n v="1139403"/>
    <x v="0"/>
    <s v="QUETZALTENANGO"/>
    <s v="Domínguez Doncel, Alejandro"/>
    <s v="Métricas del marketing"/>
    <n v="2019"/>
    <s v="Ciencias economicas"/>
    <s v="LUIS HERNANDEZ"/>
    <d v="2019-10-30T00:00:00"/>
    <x v="6"/>
  </r>
  <r>
    <n v="90"/>
    <s v="Natalia Solares"/>
    <n v="1151315"/>
    <x v="0"/>
    <s v="HUEHUETENANGO "/>
    <s v="----"/>
    <s v="Revista politica"/>
    <n v="2011"/>
    <s v="Humanidades"/>
    <s v="LUIS HERNANDEZ"/>
    <d v="2019-11-19T00:00:00"/>
    <x v="6"/>
  </r>
  <r>
    <n v="91"/>
    <s v="Alexis Campos"/>
    <n v="1010615"/>
    <x v="0"/>
    <s v="HUEHUETENANGO "/>
    <s v="Mario Garcia"/>
    <s v="Teoria clasica del estado"/>
    <n v="2009"/>
    <s v="Ciencias juridicas y sociales"/>
    <s v="LUIS HERNANDEZ"/>
    <d v="2020-01-20T00:00:00"/>
    <x v="7"/>
  </r>
  <r>
    <n v="92"/>
    <s v="Licda. Claudia Maria Sánchez López (De Xela)"/>
    <m/>
    <x v="1"/>
    <s v="BIBLIOTECA CAMPUS CENTRAL"/>
    <s v="Rueda, Arturo."/>
    <s v="Para entender la bolsa "/>
    <n v="2005"/>
    <s v="Ciencias economicas"/>
    <s v="LUIS HERNANDEZ"/>
    <d v="2020-01-27T00:00:00"/>
    <x v="7"/>
  </r>
  <r>
    <n v="93"/>
    <s v="Melissa Folgar"/>
    <n v="1131514"/>
    <x v="0"/>
    <s v="QUETZALTENANGO"/>
    <s v="Hector Samayoa"/>
    <s v="Derecho penal Guatemalteco."/>
    <n v="2017"/>
    <s v="Ciencias juridicas y sociales"/>
    <s v="LUIS HERNANDEZ"/>
    <d v="2020-01-29T00:00:00"/>
    <x v="7"/>
  </r>
  <r>
    <n v="94"/>
    <s v="Melissa Folgar"/>
    <n v="1131514"/>
    <x v="0"/>
    <s v="HUEHUETENANGO "/>
    <s v="Hector Samayoa"/>
    <s v="Manual para fiscales para la investigacion"/>
    <n v="2010"/>
    <s v="Ciencias juridicas y sociales"/>
    <s v="LUIS HERNANDEZ"/>
    <d v="2020-01-29T00:00:00"/>
    <x v="7"/>
  </r>
  <r>
    <n v="95"/>
    <s v="Carla Ruano"/>
    <n v="1183616"/>
    <x v="0"/>
    <s v="Institucion de espiritualidad"/>
    <s v="Martin Grotjahn"/>
    <s v="El arte y la tecnica de la terapia Grupal"/>
    <n v="1979"/>
    <s v="Humanidades"/>
    <s v="LUIS HERNANDEZ"/>
    <d v="2020-01-30T00:00:00"/>
    <x v="7"/>
  </r>
  <r>
    <n v="96"/>
    <s v="Lic. Julio César Samayoa (Verapaces)"/>
    <n v="6166"/>
    <x v="1"/>
    <s v="BIBLIOTECA CAMPUS CENTRAL"/>
    <s v="Miguel Ángel Zabalza"/>
    <s v="Diseño y Desarrollo Curricular "/>
    <s v="---"/>
    <s v="Humanidades"/>
    <s v="LUIS HERNANDEZ"/>
    <d v="2020-01-31T00:00:00"/>
    <x v="7"/>
  </r>
  <r>
    <n v="97"/>
    <s v="Ana Sofía Ambrocio (Antigua)"/>
    <n v="2253819"/>
    <x v="1"/>
    <s v="BIBLIOTECA CAMPUS CENTRAL"/>
    <s v="Rotger Marlina"/>
    <s v="Una Escuela Neuroeducada"/>
    <n v="2019"/>
    <s v="humanidades"/>
    <s v="LUIS HERNANDEZ"/>
    <d v="2020-02-03T00:00:00"/>
    <x v="7"/>
  </r>
  <r>
    <n v="98"/>
    <s v="Lcda. Ana Gabriela Ovalle Izaguierre (De Xela)"/>
    <m/>
    <x v="1"/>
    <s v="BIBLIOTECA CAMPUS CENTRAL"/>
    <s v="Asprón Pelayo, Juan Manuel. Y Asturias"/>
    <s v="Asprón Pelayo, Juan Manuel. Y El estado del teletrabajo "/>
    <n v="2008"/>
    <s v="Ciencias juridicas y sociales"/>
    <s v="LUIS HERNANDEZ"/>
    <d v="2020-02-06T00:00:00"/>
    <x v="7"/>
  </r>
  <r>
    <n v="99"/>
    <s v="Maria Alterio"/>
    <n v="3014587"/>
    <x v="0"/>
    <s v="QUETZALTENANGO"/>
    <s v="C G Jung"/>
    <s v="Tipos Psicologicos"/>
    <n v="1985"/>
    <s v="Humanidades"/>
    <s v="LUIS HERNANDEZ"/>
    <d v="2020-02-10T00:00:00"/>
    <x v="7"/>
  </r>
  <r>
    <n v="100"/>
    <s v="Olga María Sandoval (USAC)"/>
    <n v="95013717"/>
    <x v="1"/>
    <s v="BIBLIOTECA CAMPUS CENTRAL"/>
    <s v="Osterwalder, Alexander."/>
    <s v="Diseñando la propuesta de valor : cómo crear los productos y servicios que tus clientes están esperando"/>
    <n v="2015"/>
    <s v="Ciencias economicas"/>
    <s v="LUIS HERNANDEZ"/>
    <d v="2020-02-20T00:00:00"/>
    <x v="7"/>
  </r>
  <r>
    <n v="101"/>
    <s v="Lic. Meligton Rodas  (Huehuetenango)"/>
    <n v="17454"/>
    <x v="1"/>
    <s v="BIBLIOTECA CAMPUS CENTRAL"/>
    <s v="Kelsen, Hans y Montesquieu, Charles "/>
    <s v="Teoría pura del derecho y Del espíritu de las leyes"/>
    <n v="1998"/>
    <s v="Ciencias juridicas y sociales"/>
    <s v="LUIS HERNANDEZ"/>
    <d v="2020-02-25T00:00:00"/>
    <x v="7"/>
  </r>
  <r>
    <n v="102"/>
    <s v="Ruth del Cid"/>
    <n v="1156918"/>
    <x v="0"/>
    <s v="QUETZALTENANGO"/>
    <s v="Ana Lajusticia"/>
    <s v="Alimentacion y rendimiento intelectual"/>
    <n v="1986"/>
    <s v="INGENIERIA"/>
    <s v="LUIS HERNANDEZ"/>
    <d v="2020-02-25T00:00:00"/>
    <x v="7"/>
  </r>
  <r>
    <m/>
    <s v="UPANA"/>
    <s v="UPANA"/>
    <x v="0"/>
    <s v="HUEHUETENANGO "/>
    <s v="Guatemala : Programa DECOPAZ-CARE"/>
    <s v="Cartilla de estudio trabajo para funciones del tesorero y tesorera : región Huehuetenango"/>
    <n v="2000"/>
    <s v="UPANA"/>
    <s v="LUIS HERNANDEZ"/>
    <d v="2020-03-12T00:00:00"/>
    <x v="7"/>
  </r>
  <r>
    <m/>
    <s v="UPANA"/>
    <s v="UPANA"/>
    <x v="0"/>
    <s v="QUETZALTENANGO"/>
    <s v="Mendivil Escalante, Víctor Manuel."/>
    <s v="Elementos de auditoría"/>
    <n v="2016"/>
    <s v="UPANA"/>
    <s v="LUIS HERNANDEZ"/>
    <d v="2020-03-12T00:00:00"/>
    <x v="7"/>
  </r>
  <r>
    <m/>
    <s v="Gabriela Perez"/>
    <n v="1126014"/>
    <x v="0"/>
    <s v="QUETZALTENANGO"/>
    <s v="Ludwin Villalta"/>
    <s v="Principios derechos y garantias"/>
    <n v="2007"/>
    <s v="Ciencias juridicas y sociales"/>
    <s v="LUIS HERNANDEZ"/>
    <d v="2020-03-03T00:00:00"/>
    <x v="7"/>
  </r>
  <r>
    <m/>
    <s v="Joalyn Marroquin"/>
    <n v="1304515"/>
    <x v="0"/>
    <s v="QUETZALTENANGO"/>
    <s v="Benito Castro"/>
    <s v="Reconocimiento de los derechos humanos"/>
    <n v="1982"/>
    <s v="Ciencias juridicas y sociales"/>
    <s v="LUIS HERNANDEZ"/>
    <d v="2020-03-02T00:00:00"/>
    <x v="7"/>
  </r>
  <r>
    <m/>
    <s v="Ronal Garcia"/>
    <n v="27286"/>
    <x v="0"/>
    <s v="QUETZALTENANGO"/>
    <s v="Francisco Perez"/>
    <s v="La corrupcion de un presidnete sin tacha"/>
    <n v="2019"/>
    <s v="Teologia"/>
    <s v="LUIS HERNANDEZ"/>
    <d v="2020-03-04T00:00:00"/>
    <x v="7"/>
  </r>
</pivotCacheRecords>
</file>

<file path=xl/pivotCache/pivotCacheRecords2.xml><?xml version="1.0" encoding="utf-8"?>
<pivotCacheRecords xmlns="http://schemas.openxmlformats.org/spreadsheetml/2006/main" xmlns:r="http://schemas.openxmlformats.org/officeDocument/2006/relationships" count="92">
  <r>
    <n v="1"/>
    <s v="KRISTEL NAJERA"/>
    <n v="1087811"/>
    <n v="47692426"/>
    <s v="kristel_ndapa4@hotmail.com"/>
    <d v="2013-01-05T00:00:00"/>
    <x v="0"/>
    <x v="0"/>
    <x v="0"/>
    <x v="0"/>
    <s v="Se da seguimiento al caso"/>
  </r>
  <r>
    <n v="2"/>
    <s v="ELIZABETH ARLENE CARDOVE"/>
    <n v="1160313"/>
    <s v="-----"/>
    <s v="-----"/>
    <d v="2013-05-16T00:00:00"/>
    <x v="0"/>
    <x v="1"/>
    <x v="0"/>
    <x v="1"/>
    <s v="Se toma nota de textos"/>
  </r>
  <r>
    <n v="3"/>
    <s v="VIRGINIA ALEJANDRA DEL AGUILA JAM"/>
    <n v="1143112"/>
    <m/>
    <s v="vickhermosa@live.com"/>
    <d v="2013-07-03T00:00:00"/>
    <x v="0"/>
    <x v="2"/>
    <x v="0"/>
    <x v="0"/>
    <s v="Se da seguimiento al caso"/>
  </r>
  <r>
    <n v="4"/>
    <s v="LUCRECIA BOLERES REYES "/>
    <n v="1171312"/>
    <m/>
    <s v="titibo_re@hotmail.es"/>
    <d v="2013-07-03T00:00:00"/>
    <x v="0"/>
    <x v="3"/>
    <x v="0"/>
    <x v="0"/>
    <s v="Se da seguimiento al caso"/>
  </r>
  <r>
    <n v="5"/>
    <s v="JAVIER REYES "/>
    <n v="1287212"/>
    <n v="55921499"/>
    <s v="-----"/>
    <d v="2013-07-03T00:00:00"/>
    <x v="0"/>
    <x v="4"/>
    <x v="0"/>
    <x v="0"/>
    <s v="Se da seguimiento al caso"/>
  </r>
  <r>
    <n v="6"/>
    <s v="MARIA JOSE MICHEO"/>
    <n v="1199612"/>
    <m/>
    <s v="majo-micheo@hotmail.com"/>
    <d v="2013-07-03T00:00:00"/>
    <x v="0"/>
    <x v="5"/>
    <x v="1"/>
    <x v="0"/>
    <s v="Se da seguimiento al caso"/>
  </r>
  <r>
    <n v="7"/>
    <s v="MARIO ANIBAL BONILLA MEDRANO"/>
    <n v="1014312"/>
    <n v="46022429"/>
    <s v="mariobonilla108@hotmail.com"/>
    <d v="2013-07-03T00:00:00"/>
    <x v="0"/>
    <x v="6"/>
    <x v="0"/>
    <x v="0"/>
    <s v="Se da seguimiento al caso"/>
  </r>
  <r>
    <n v="8"/>
    <s v="LUIS ALBERTO PEREZ CHAVEZ"/>
    <n v="1084612"/>
    <n v="40128410"/>
    <s v="wichooperez@hotmail.com"/>
    <d v="2013-07-04T00:00:00"/>
    <x v="0"/>
    <x v="7"/>
    <x v="0"/>
    <x v="0"/>
    <s v="Se da seguimiento al caso"/>
  </r>
  <r>
    <n v="9"/>
    <s v="CARLOS TRUJILLO"/>
    <n v="1283511"/>
    <m/>
    <s v="choktruj1@hotmail.com"/>
    <d v="2013-07-04T00:00:00"/>
    <x v="0"/>
    <x v="8"/>
    <x v="1"/>
    <x v="0"/>
    <s v="Se da seguimiento al caso"/>
  </r>
  <r>
    <n v="10"/>
    <s v="KAREN GABRIELA SANTA MARIA MORALES"/>
    <n v="1067812"/>
    <n v="44215343"/>
    <s v="karengsmm@gmail.com"/>
    <d v="2013-07-04T00:00:00"/>
    <x v="0"/>
    <x v="9"/>
    <x v="1"/>
    <x v="0"/>
    <s v="Se da seguimiento al caso"/>
  </r>
  <r>
    <n v="11"/>
    <s v="DIEGO VALENZUELA "/>
    <n v="1037412"/>
    <n v="58958221"/>
    <s v="diego_josev93@hotmail.com"/>
    <d v="2013-07-04T00:00:00"/>
    <x v="0"/>
    <x v="10"/>
    <x v="0"/>
    <x v="0"/>
    <s v="Se da seguimiento al caso"/>
  </r>
  <r>
    <n v="12"/>
    <s v="ALBA ROSEMARIE TENI LOPEZ"/>
    <n v="1148912"/>
    <n v="57090175"/>
    <s v="albarosmeryteni@hotmail.com"/>
    <d v="2013-07-04T00:00:00"/>
    <x v="0"/>
    <x v="11"/>
    <x v="0"/>
    <x v="0"/>
    <s v="Se da seguimiento al caso"/>
  </r>
  <r>
    <n v="13"/>
    <s v="MARIA JOSE MORALES CORDON "/>
    <n v="1270712"/>
    <n v="57220777"/>
    <s v="majomorales7@hotmail.com"/>
    <d v="2013-07-04T00:00:00"/>
    <x v="0"/>
    <x v="12"/>
    <x v="1"/>
    <x v="0"/>
    <s v="Se da seguimiento al caso"/>
  </r>
  <r>
    <n v="14"/>
    <s v="MARVIN GUILLERMO MAZARIEGOS "/>
    <n v="1272111"/>
    <n v="40613200"/>
    <s v="guille_mazcu93@hotmail.com"/>
    <d v="2013-07-04T00:00:00"/>
    <x v="0"/>
    <x v="13"/>
    <x v="1"/>
    <x v="0"/>
    <s v="Se da seguimiento al caso"/>
  </r>
  <r>
    <n v="15"/>
    <s v="MARIA JOSE VILLAR FRANCO"/>
    <n v="1242212"/>
    <n v="45475661"/>
    <s v="maryvillarfranco@hotmail.com"/>
    <d v="2013-07-04T00:00:00"/>
    <x v="0"/>
    <x v="14"/>
    <x v="1"/>
    <x v="0"/>
    <s v="Se da seguimiento al caso"/>
  </r>
  <r>
    <n v="16"/>
    <s v="VICTORIA PARAMO "/>
    <n v="1197812"/>
    <n v="41289524"/>
    <s v="victoria_paramolee@hotmail.com"/>
    <d v="2013-07-04T00:00:00"/>
    <x v="0"/>
    <x v="15"/>
    <x v="1"/>
    <x v="0"/>
    <s v="Se da seguimiento al caso"/>
  </r>
  <r>
    <n v="17"/>
    <s v="ANDRES CABRERA "/>
    <n v="1087311"/>
    <n v="42574848"/>
    <s v="and_cab1102@hotmail.com"/>
    <d v="2013-07-04T00:00:00"/>
    <x v="0"/>
    <x v="16"/>
    <x v="0"/>
    <x v="0"/>
    <s v="Se da seguimiento al caso"/>
  </r>
  <r>
    <n v="18"/>
    <s v="WALTER HERNANDEZ "/>
    <s v="A-1 1037488"/>
    <n v="42591857"/>
    <s v="wahernandez@url.edu.gt"/>
    <d v="2013-07-05T00:00:00"/>
    <x v="0"/>
    <x v="17"/>
    <x v="1"/>
    <x v="0"/>
    <s v="Se da seguimiento al caso"/>
  </r>
  <r>
    <n v="19"/>
    <s v="KRISTELL RAFAEL CARDONA"/>
    <n v="123602"/>
    <n v="55504986"/>
    <s v="titi_1994.924@hotmail.com"/>
    <d v="2013-07-05T00:00:00"/>
    <x v="0"/>
    <x v="18"/>
    <x v="1"/>
    <x v="0"/>
    <s v="Se da seguimiento al caso"/>
  </r>
  <r>
    <n v="20"/>
    <s v="LEONEL ALEMAN "/>
    <n v="1056412"/>
    <m/>
    <s v="leonelslap19@gmail.com"/>
    <d v="2013-07-05T00:00:00"/>
    <x v="0"/>
    <x v="19"/>
    <x v="0"/>
    <x v="0"/>
    <s v="Se da seguimiento al caso"/>
  </r>
  <r>
    <n v="21"/>
    <s v="ZONIA REYES CASTILLO"/>
    <n v="1108712"/>
    <n v="55100075"/>
    <s v="zarc94@hotmail.com"/>
    <d v="2013-07-05T00:00:00"/>
    <x v="0"/>
    <x v="20"/>
    <x v="0"/>
    <x v="0"/>
    <s v="Se da seguimiento al caso"/>
  </r>
  <r>
    <n v="22"/>
    <s v="JEAN PAUL CASTAÑEDA OAJACA "/>
    <n v="1229312"/>
    <n v="54141903"/>
    <s v="jpaulcasta@gmail.com"/>
    <d v="2013-07-05T00:00:00"/>
    <x v="0"/>
    <x v="21"/>
    <x v="1"/>
    <x v="0"/>
    <s v="Se da seguimiento al caso"/>
  </r>
  <r>
    <n v="23"/>
    <s v="LAURA DIEGUEZ GONZALEZ"/>
    <n v="1153812"/>
    <n v="40858817"/>
    <s v="ldieguez_18@hotmail.com"/>
    <d v="2013-07-05T00:00:00"/>
    <x v="0"/>
    <x v="22"/>
    <x v="1"/>
    <x v="0"/>
    <s v="Se da seguimiento al caso"/>
  </r>
  <r>
    <n v="24"/>
    <s v="CARLA ALEJANDRA CASTELLANOS LOPEZ"/>
    <n v="1234612"/>
    <n v="50183650"/>
    <s v="aleeja.castellanos@hotmail.com"/>
    <d v="2013-07-05T00:00:00"/>
    <x v="0"/>
    <x v="23"/>
    <x v="0"/>
    <x v="0"/>
    <s v="Se da seguimiento al caso"/>
  </r>
  <r>
    <n v="25"/>
    <s v="MARIA DEL CARMEN OVANDO VELIZ"/>
    <n v="1224612"/>
    <n v="30321385"/>
    <s v="mariadelcarmen@gmail.com"/>
    <d v="2013-07-05T00:00:00"/>
    <x v="0"/>
    <x v="24"/>
    <x v="0"/>
    <x v="0"/>
    <s v="Se da seguimiento al caso"/>
  </r>
  <r>
    <n v="26"/>
    <s v="ESTEBAN ANTONIO PAREDES F."/>
    <n v="1171512"/>
    <n v="47698408"/>
    <s v="estebanparedesf@gmail.com"/>
    <d v="2013-07-05T00:00:00"/>
    <x v="0"/>
    <x v="25"/>
    <x v="0"/>
    <x v="0"/>
    <s v="Se da seguimiento al caso"/>
  </r>
  <r>
    <n v="27"/>
    <s v="JORGE CARLOS MAZARIEGOS CORIAS "/>
    <n v="1282212"/>
    <n v="50191380"/>
    <s v="mrroboto@hotmail.es"/>
    <d v="2013-07-05T00:00:00"/>
    <x v="0"/>
    <x v="26"/>
    <x v="0"/>
    <x v="0"/>
    <s v="Se da seguimiento al caso"/>
  </r>
  <r>
    <n v="28"/>
    <s v="ASTRID LORENA GARCIA GALDAMES "/>
    <n v="1044812"/>
    <n v="53684411"/>
    <s v="-----"/>
    <d v="2013-07-05T00:00:00"/>
    <x v="0"/>
    <x v="27"/>
    <x v="0"/>
    <x v="0"/>
    <s v="Se da seguimiento al caso"/>
  </r>
  <r>
    <n v="29"/>
    <s v="GENNER LOPEZ MORFIN "/>
    <n v="1121112"/>
    <n v="58503283"/>
    <s v="genner_morfin@hotmail.com"/>
    <d v="2013-07-05T00:00:00"/>
    <x v="0"/>
    <x v="28"/>
    <x v="1"/>
    <x v="0"/>
    <s v="Se da seguimiento al caso"/>
  </r>
  <r>
    <n v="30"/>
    <s v="JOSE RODRIGO OVANDO JEREZ"/>
    <m/>
    <m/>
    <s v="jroj_2472@hotmail.com"/>
    <d v="2013-07-05T00:00:00"/>
    <x v="0"/>
    <x v="29"/>
    <x v="0"/>
    <x v="0"/>
    <s v="Se da seguimiento al caso"/>
  </r>
  <r>
    <n v="31"/>
    <s v="KATHREEN QUIJADA "/>
    <n v="1033412"/>
    <n v="47686814"/>
    <s v="keirygirl@hotmail.com"/>
    <d v="2013-07-08T00:00:00"/>
    <x v="0"/>
    <x v="30"/>
    <x v="0"/>
    <x v="0"/>
    <s v="Se da seguimiento al caso"/>
  </r>
  <r>
    <n v="32"/>
    <s v="SILVIA GARCIA "/>
    <s v="A-1 924924"/>
    <n v="52036467"/>
    <s v="sildaris913@gmail.com"/>
    <d v="2013-09-05T00:00:00"/>
    <x v="0"/>
    <x v="31"/>
    <x v="1"/>
    <x v="0"/>
    <s v="Se da seguimiento al caso/ ya se quitaron"/>
  </r>
  <r>
    <n v="33"/>
    <s v="INES DE LEON VALDEAVELLARP"/>
    <n v="22035"/>
    <n v="53383709"/>
    <s v="inesdeleonv@gmail.com"/>
    <d v="2013-09-11T00:00:00"/>
    <x v="0"/>
    <x v="32"/>
    <x v="1"/>
    <x v="0"/>
    <s v="Se da seguimiento al caso/ ya se quitaron"/>
  </r>
  <r>
    <n v="34"/>
    <s v="IVAN CABRERA "/>
    <s v="A-11264656"/>
    <n v="54825383"/>
    <s v="jicabrera@url.edu.gt"/>
    <d v="2013-09-18T00:00:00"/>
    <x v="0"/>
    <x v="33"/>
    <x v="1"/>
    <x v="2"/>
    <s v="Se da seguimiento al caso/ se explica horarios de solvencias."/>
  </r>
  <r>
    <n v="38"/>
    <s v="HEIDY ESCOBAR"/>
    <s v="A1770351"/>
    <n v="41515193"/>
    <s v="hescobardem@gmail.com"/>
    <d v="2014-09-13T00:00:00"/>
    <x v="1"/>
    <x v="34"/>
    <x v="1"/>
    <x v="2"/>
    <s v="Se retroalimenta al personal de atención a usuarios para reforzar este aspecto. "/>
  </r>
  <r>
    <n v="44"/>
    <s v="ANA LUCIA BARRIOS"/>
    <n v="1051609"/>
    <s v="----"/>
    <s v="-----"/>
    <d v="2014-09-29T00:00:00"/>
    <x v="1"/>
    <x v="35"/>
    <x v="1"/>
    <x v="3"/>
    <s v="Se escanea queja a Pablo y se envía a personal de Xerox. "/>
  </r>
  <r>
    <n v="46"/>
    <s v="SOFIA DONIS"/>
    <n v="1327913"/>
    <n v="40327867"/>
    <s v="sofi.donis@gmail.com"/>
    <d v="2014-10-10T00:00:00"/>
    <x v="1"/>
    <x v="36"/>
    <x v="0"/>
    <x v="2"/>
    <s v="Se retroalimenta al personal para mejorar este aspecto. "/>
  </r>
  <r>
    <n v="47"/>
    <s v="PEDRO VIELMAN"/>
    <n v="1251614"/>
    <n v="56905256"/>
    <s v="rablis140@gmail.com"/>
    <d v="2014-10-13T00:00:00"/>
    <x v="1"/>
    <x v="37"/>
    <x v="1"/>
    <x v="2"/>
    <s v="Se llama la atención al personal para mejorar la atención. "/>
  </r>
  <r>
    <n v="41"/>
    <s v="WANDA JEANETT LOUISSE"/>
    <n v="1326512"/>
    <n v="30179438"/>
    <s v="wandaeliasgarzaro@gmail.com"/>
    <d v="2014-10-14T00:00:00"/>
    <x v="1"/>
    <x v="38"/>
    <x v="1"/>
    <x v="2"/>
    <s v="Se responde correo  y se explica normas de alimentos a usuarios. Se retroalimenta a Mary del caso."/>
  </r>
  <r>
    <n v="42"/>
    <s v="ZENY POLANCO"/>
    <n v="1146908"/>
    <n v="56999279"/>
    <s v="zenyanabelle@hotmial.com"/>
    <d v="2014-10-21T00:00:00"/>
    <x v="1"/>
    <x v="39"/>
    <x v="0"/>
    <x v="2"/>
    <s v="Se responde a usuarios con horarios de atención y motivos del mismo. "/>
  </r>
  <r>
    <n v="43"/>
    <s v="JENNIFER DIAZ ALONZO"/>
    <n v="1023509"/>
    <n v="301154553"/>
    <s v="jvdiazl@correo.url.edu.gt"/>
    <d v="2014-10-22T00:00:00"/>
    <x v="1"/>
    <x v="40"/>
    <x v="1"/>
    <x v="4"/>
    <s v="Se responde a usuarios y se solicita las disculpas del caso, explicación y horario de ingreso sin carne. Se retroalimenta al personal para mejorar criterio para el ingreso de usuarios. "/>
  </r>
  <r>
    <n v="45"/>
    <s v="Anónima"/>
    <s v="Anónima"/>
    <s v="-----"/>
    <s v="-----"/>
    <d v="2014-10-22T00:00:00"/>
    <x v="1"/>
    <x v="41"/>
    <x v="1"/>
    <x v="4"/>
    <s v="No hay datos para contestar queja. Se retroalimenta al personal para mejorar criterio para el ingreso de usuarios. "/>
  </r>
  <r>
    <n v="35"/>
    <s v="SHEYLA TOBAR"/>
    <n v="1294505"/>
    <n v="50163959"/>
    <s v="sheyla_era30@hotmial.com"/>
    <d v="2014-10-28T00:00:00"/>
    <x v="1"/>
    <x v="42"/>
    <x v="1"/>
    <x v="2"/>
    <s v="Se envía caso a DR. Carro quien da seguimiento a usuario. Se realiza prestamos especial de cubículos. "/>
  </r>
  <r>
    <n v="36"/>
    <s v="ANDREA DE LEION"/>
    <s v="----"/>
    <n v="55848004"/>
    <s v="porres_88@hotmail.com"/>
    <d v="2014-11-03T00:00:00"/>
    <x v="1"/>
    <x v="43"/>
    <x v="1"/>
    <x v="2"/>
    <s v="Se retroalimenta al personal de atención pare evitar casos similares. No se puede contestar a usuario ya que datos no son muy legibles"/>
  </r>
  <r>
    <n v="37"/>
    <s v="GABRIELA CARRERA"/>
    <n v="1061306"/>
    <n v="50199949"/>
    <s v="mgcarrerac@gmail.com"/>
    <d v="2014-11-04T00:00:00"/>
    <x v="1"/>
    <x v="44"/>
    <x v="1"/>
    <x v="2"/>
    <s v="Se envía un correo a la usuaria explicando horarios de visita y de Biblioteca se ofrece opción de Usuario Temporal."/>
  </r>
  <r>
    <n v="40"/>
    <s v="JUAN SANTIZO"/>
    <n v="1359213"/>
    <n v="54864353"/>
    <s v="trss-ib@hotmail.com"/>
    <d v="2014-11-11T00:00:00"/>
    <x v="1"/>
    <x v="45"/>
    <x v="0"/>
    <x v="4"/>
    <s v="SE envía un correo explicando motivo de ingreso con carne de estudiante y horarios de visita."/>
  </r>
  <r>
    <n v="39"/>
    <s v="Anónima"/>
    <s v="Anónima"/>
    <s v="-----"/>
    <s v="-----"/>
    <d v="2014-11-30T00:00:00"/>
    <x v="1"/>
    <x v="46"/>
    <x v="1"/>
    <x v="5"/>
    <s v="La queja no tiene datos para responder. "/>
  </r>
  <r>
    <n v="48"/>
    <s v="NERY MEDA"/>
    <s v="A110708"/>
    <n v="51055693"/>
    <s v="nmeda66@yahoo.com"/>
    <d v="2015-01-15T00:00:00"/>
    <x v="2"/>
    <x v="47"/>
    <x v="1"/>
    <x v="5"/>
    <s v="Se informa a usuario de solvencias establecido"/>
  </r>
  <r>
    <n v="49"/>
    <s v="FERNANDO GONZÁLEZ"/>
    <n v="1053611"/>
    <n v="54827032"/>
    <s v="jos10fer@gmail.com"/>
    <d v="2015-02-01T00:00:00"/>
    <x v="2"/>
    <x v="48"/>
    <x v="0"/>
    <x v="2"/>
    <s v="Responde 20/02/15 se envía correo, respuesta"/>
  </r>
  <r>
    <n v="50"/>
    <s v="EDWIN MENDOZA HIPP"/>
    <n v="1116808"/>
    <n v="45451104"/>
    <s v="edwinmendozahipp@gmail.com"/>
    <d v="2015-02-01T00:00:00"/>
    <x v="2"/>
    <x v="49"/>
    <x v="0"/>
    <x v="0"/>
    <s v="Se responde, ya hay aire acondicionado en mini auditorio"/>
  </r>
  <r>
    <n v="51"/>
    <s v="SANDRA TERRÉ SOZA"/>
    <s v="-------"/>
    <n v="30331866"/>
    <s v="sandraterre4@gmail.com"/>
    <d v="2015-02-04T00:00:00"/>
    <x v="2"/>
    <x v="50"/>
    <x v="1"/>
    <x v="2"/>
    <s v="Caso *espera"/>
  </r>
  <r>
    <n v="52"/>
    <s v="STEPHANIE MARTINEZ"/>
    <n v="1181814"/>
    <n v="40911550"/>
    <s v="stephie_07@hotmail.com"/>
    <d v="2015-02-05T00:00:00"/>
    <x v="2"/>
    <x v="51"/>
    <x v="0"/>
    <x v="1"/>
    <s v="Se tomará en cuenta aunque por ser biblioteca de universidad se da mas relevancia a textos académicos."/>
  </r>
  <r>
    <n v="53"/>
    <s v="MARIA ISABEL TEQUE ALFARO"/>
    <n v="1134810"/>
    <n v="54857843"/>
    <s v="maisabel-tequealfaro@hotmail@hotmail.com"/>
    <d v="2015-02-20T00:00:00"/>
    <x v="2"/>
    <x v="52"/>
    <x v="1"/>
    <x v="2"/>
    <s v="Se solicitan las disculpas del caso y se retroalimenta a los colaboradores"/>
  </r>
  <r>
    <n v="54"/>
    <s v="MARIA ISABEL TEQUE ALFARO"/>
    <n v="1134810"/>
    <n v="54857843"/>
    <s v="maisabel-tequealfaro@hotmail@hotmail.com"/>
    <d v="2015-02-20T00:00:00"/>
    <x v="2"/>
    <x v="53"/>
    <x v="1"/>
    <x v="2"/>
    <s v="libros con daño 123941   128095_x000a_Usuario luego de explicarle caso, se le indica que debe tener mas cuidado y que realice una verificación de los textos.  Sele piden las disculpas del caso , usuario las acepta y procede a retirarse, indicando que su compañera pediría prestados estos libros."/>
  </r>
  <r>
    <n v="55"/>
    <s v="DIEGO ARMANDO HERNÁNDEZ GONZÁLEZ"/>
    <n v="1016413"/>
    <n v="30055026"/>
    <s v="dieguito_hernandez_gonzalez@hotmail.com"/>
    <d v="2015-02-26T00:00:00"/>
    <x v="2"/>
    <x v="54"/>
    <x v="1"/>
    <x v="3"/>
    <s v="Se envía a Pablo para que coloque queja correspondiente. Se solicita disculpa."/>
  </r>
  <r>
    <n v="56"/>
    <s v="EDGAR LEONEL MEDINA JORDÁN"/>
    <n v="1275515"/>
    <n v="42203535"/>
    <s v="emedina@ufm.edu"/>
    <d v="2015-03-09T00:00:00"/>
    <x v="2"/>
    <x v="55"/>
    <x v="0"/>
    <x v="2"/>
    <s v="Procesos no se puede implementar"/>
  </r>
  <r>
    <n v="57"/>
    <s v="MARÍA JOSÉ CÁCERES"/>
    <s v="-----"/>
    <s v="-------"/>
    <s v="-------------"/>
    <d v="2015-03-10T00:00:00"/>
    <x v="2"/>
    <x v="56"/>
    <x v="1"/>
    <x v="0"/>
    <s v="No había datos no se contacta a usuario.  Se envía a Pablo para mejorar operación de limpieza"/>
  </r>
  <r>
    <n v="58"/>
    <s v="VILMA MARTÍNEZ"/>
    <n v="1204812"/>
    <n v="55509042"/>
    <s v="vilmamadi@hotmail.com"/>
    <d v="2015-03-13T00:00:00"/>
    <x v="2"/>
    <x v="57"/>
    <x v="1"/>
    <x v="3"/>
    <s v="Usuario necesitaba fotocopias texto ejemplar copia única y por el enojo ya no lo hizo.  Se le presta libro solo fin de semana para minimizar la experiencia negativa"/>
  </r>
  <r>
    <n v="59"/>
    <s v="ESVIN ALARCON LAM "/>
    <n v="1111006"/>
    <n v="57522610"/>
    <s v="esvinalarcon@gmsil.com"/>
    <d v="2015-04-06T00:00:00"/>
    <x v="2"/>
    <x v="58"/>
    <x v="0"/>
    <x v="1"/>
    <s v="Se toma nota de títulos"/>
  </r>
  <r>
    <n v="60"/>
    <s v="ANDREA LEMUS"/>
    <s v="-------"/>
    <n v="53206853"/>
    <s v="------"/>
    <d v="2015-05-01T00:00:00"/>
    <x v="2"/>
    <x v="59"/>
    <x v="1"/>
    <x v="2"/>
    <s v="Se responde a usuario y se le indica que hay una sala de lectura 2do nivel silencio total."/>
  </r>
  <r>
    <n v="61"/>
    <s v="ANA LUCIA VELA"/>
    <n v="1088110"/>
    <n v="57089696"/>
    <s v="analuciavela.a@gmail.com"/>
    <d v="2015-05-27T00:00:00"/>
    <x v="2"/>
    <x v="60"/>
    <x v="1"/>
    <x v="2"/>
    <s v="Usuario repone texto. Se toman medidas administrativas"/>
  </r>
  <r>
    <n v="62"/>
    <s v="LOURDES EUGENIA LEAL ORELLANA"/>
    <n v="1005202"/>
    <n v="57190222"/>
    <s v="louxleal@gmail.com"/>
    <d v="2015-06-11T00:00:00"/>
    <x v="2"/>
    <x v="61"/>
    <x v="1"/>
    <x v="5"/>
    <s v="Se contesta y se solicita disculpas del caso"/>
  </r>
  <r>
    <n v="63"/>
    <s v="MONICA LEMUS"/>
    <s v="   ---------"/>
    <n v="42209412"/>
    <s v="licda.lemus@gmail.com"/>
    <d v="2015-11-01T00:00:00"/>
    <x v="2"/>
    <x v="62"/>
    <x v="0"/>
    <x v="0"/>
    <s v="Se agradece sugerencia"/>
  </r>
  <r>
    <n v="64"/>
    <s v="NEULINA MORALES"/>
    <n v="9761"/>
    <n v="42165507"/>
    <s v="neupeque@yahoo.com"/>
    <d v="2015-11-18T00:00:00"/>
    <x v="2"/>
    <x v="63"/>
    <x v="0"/>
    <x v="1"/>
    <s v="Usuario se necesita respuesta procedimiento."/>
  </r>
  <r>
    <n v="65"/>
    <s v="CARLOS"/>
    <s v="  ---------"/>
    <n v="53063399"/>
    <s v="  --------------------------"/>
    <d v="2016-01-30T00:00:00"/>
    <x v="3"/>
    <x v="64"/>
    <x v="1"/>
    <x v="2"/>
    <s v="Se retroalimento a los conserjes"/>
  </r>
  <r>
    <n v="66"/>
    <s v="NANCY PAOLA BLANCO"/>
    <n v="2491315"/>
    <n v="30361623"/>
    <s v="npblanco@correo.vel.edu.gt"/>
    <d v="2016-02-09T00:00:00"/>
    <x v="3"/>
    <x v="65"/>
    <x v="0"/>
    <x v="1"/>
    <s v="Se tomo datos de libros para solicitarlos en forma especial"/>
  </r>
  <r>
    <n v="67"/>
    <s v="Anónima"/>
    <s v="Anónima"/>
    <s v="    -----------"/>
    <s v="   ---------------------"/>
    <d v="2016-02-16T00:00:00"/>
    <x v="3"/>
    <x v="66"/>
    <x v="0"/>
    <x v="4"/>
    <s v="No comprensible. "/>
  </r>
  <r>
    <n v="68"/>
    <s v="VICTOR MANUEL MANALLA BARAHONA "/>
    <n v="1228806"/>
    <n v="54701483"/>
    <s v="victor.manalla88@hotmail.com"/>
    <d v="2016-03-08T00:00:00"/>
    <x v="3"/>
    <x v="67"/>
    <x v="0"/>
    <x v="4"/>
    <s v="Usuario no desea respuesta."/>
  </r>
  <r>
    <n v="69"/>
    <s v="ASTRID MARIA HENERA XALIN"/>
    <n v="1226311"/>
    <n v="58629253"/>
    <s v="tati_retty08@hotmail.com"/>
    <d v="2016-04-08T00:00:00"/>
    <x v="3"/>
    <x v="68"/>
    <x v="1"/>
    <x v="1"/>
    <s v="por correo electrónico."/>
  </r>
  <r>
    <n v="70"/>
    <s v="CLAUDIA IZABEL JIMENEZ "/>
    <n v="103305"/>
    <n v="58453635"/>
    <s v="iza_jimenez13@hormail.com"/>
    <d v="2016-05-02T00:00:00"/>
    <x v="3"/>
    <x v="69"/>
    <x v="1"/>
    <x v="2"/>
    <s v="se platica con estudiante el mismo día de la queja."/>
  </r>
  <r>
    <n v="71"/>
    <s v="MARIA RENEE"/>
    <n v="230930867"/>
    <s v="  ----------"/>
    <s v="mrechmor@gmail.com"/>
    <d v="2016-09-05T00:00:00"/>
    <x v="3"/>
    <x v="70"/>
    <x v="0"/>
    <x v="2"/>
    <s v="Es vigencia establecida como proceso. "/>
  </r>
  <r>
    <n v="72"/>
    <s v="Sin nombre"/>
    <n v="1072208"/>
    <n v="24717873"/>
    <s v="illescasventas@gmail.com"/>
    <d v="2016-09-19T00:00:00"/>
    <x v="3"/>
    <x v="71"/>
    <x v="0"/>
    <x v="0"/>
    <s v="Se envía a Juan Ramón "/>
  </r>
  <r>
    <n v="73"/>
    <s v="Renato Raúl Illescas Hernandez "/>
    <n v="1072208"/>
    <n v="24717873"/>
    <s v="             Illescasventas@gmail.com "/>
    <d v="2016-09-19T00:00:00"/>
    <x v="3"/>
    <x v="71"/>
    <x v="0"/>
    <x v="0"/>
    <s v="Se envía a encargado "/>
  </r>
  <r>
    <n v="74"/>
    <s v="Francisco Josué Solís Ruano"/>
    <n v="1050014"/>
    <n v="47157392"/>
    <s v="josusols@gmail.com "/>
    <d v="2017-02-01T00:00:00"/>
    <x v="4"/>
    <x v="72"/>
    <x v="0"/>
    <x v="1"/>
    <s v="Se envía correo al usuario."/>
  </r>
  <r>
    <n v="75"/>
    <s v="Lucia Santizo "/>
    <s v="    -----------"/>
    <s v="    -----------"/>
    <s v="trss-ib@hotmail.com"/>
    <d v="2017-03-01T00:00:00"/>
    <x v="4"/>
    <x v="73"/>
    <x v="0"/>
    <x v="4"/>
    <s v="Es normativa de la biblioteca."/>
  </r>
  <r>
    <n v="76"/>
    <s v="Mirna Arias"/>
    <n v="1326413"/>
    <s v="----------------"/>
    <s v="mirnariasalvatierra@gmail.com"/>
    <d v="2017-03-13T00:00:00"/>
    <x v="4"/>
    <x v="74"/>
    <x v="0"/>
    <x v="4"/>
    <s v="Se responde vía mail."/>
  </r>
  <r>
    <n v="77"/>
    <s v="Benjamín Herrera"/>
    <n v="1102216"/>
    <n v="27704436"/>
    <s v="benjaflogd@yahoo.com"/>
    <d v="2017-09-13T00:00:00"/>
    <x v="4"/>
    <x v="75"/>
    <x v="0"/>
    <x v="2"/>
    <s v="Se explica los días de préstamo y los lugares donde se notifica por medio de sello y sistema."/>
  </r>
  <r>
    <n v="78"/>
    <s v="Pamela Carrera "/>
    <n v="1061306"/>
    <n v="53103400"/>
    <s v="mgcarrerac@gmail.com"/>
    <d v="2018-01-18T00:00:00"/>
    <x v="5"/>
    <x v="76"/>
    <x v="1"/>
    <x v="4"/>
    <s v="Se envía respuesta vía mail."/>
  </r>
  <r>
    <n v="79"/>
    <s v="Susana Beatriz Álvarez"/>
    <n v="2343517"/>
    <n v="56881149"/>
    <s v="Susanaalvarez80@gmail.com"/>
    <d v="2018-01-23T00:00:00"/>
    <x v="5"/>
    <x v="77"/>
    <x v="1"/>
    <x v="2"/>
    <s v="Se responde a usuario vía mail. "/>
  </r>
  <r>
    <n v="80"/>
    <s v="Ana Sofía García "/>
    <s v="2352-39259-0101"/>
    <s v="    -----------"/>
    <s v="15panel.sofia@gmail.com"/>
    <d v="2018-02-22T00:00:00"/>
    <x v="5"/>
    <x v="78"/>
    <x v="0"/>
    <x v="5"/>
    <s v="Se envío, horario establecido. "/>
  </r>
  <r>
    <n v="81"/>
    <s v="Daniela Lajbón "/>
    <n v="1010416"/>
    <n v="30293822"/>
    <s v="daniela.cybon@gmail.com "/>
    <d v="2018-02-23T00:00:00"/>
    <x v="5"/>
    <x v="79"/>
    <x v="1"/>
    <x v="4"/>
    <s v="Se envía a las reglas de ingreso y seguridad."/>
  </r>
  <r>
    <n v="82"/>
    <s v="Sebastián Racuila Peuagos"/>
    <n v="1341113"/>
    <n v="57036390"/>
    <s v="sebas.racuila@gmail.com "/>
    <d v="2018-03-15T00:00:00"/>
    <x v="5"/>
    <x v="80"/>
    <x v="1"/>
    <x v="5"/>
    <s v="Se respondió vía mail. "/>
  </r>
  <r>
    <n v="83"/>
    <s v="Javier Fernández"/>
    <n v="2075014"/>
    <s v="    -----------"/>
    <s v="    -----------"/>
    <d v="2018-04-23T00:00:00"/>
    <x v="5"/>
    <x v="81"/>
    <x v="0"/>
    <x v="2"/>
    <s v="Se envía las regalas de seguridad"/>
  </r>
  <r>
    <n v="84"/>
    <s v="Pedro Felipe Garauito Álvarez "/>
    <s v="50605-94"/>
    <n v="41830803"/>
    <s v="pfgaravito@gmail.com"/>
    <d v="2018-07-03T00:00:00"/>
    <x v="5"/>
    <x v="82"/>
    <x v="0"/>
    <x v="5"/>
    <s v=".Se habla con el usuario y se solicita disculpas."/>
  </r>
  <r>
    <n v="85"/>
    <s v="Wellington Donis"/>
    <s v="3001-67946-0101"/>
    <n v="30094137"/>
    <s v="wllington.donis@hotmail.es"/>
    <d v="2018-07-09T00:00:00"/>
    <x v="5"/>
    <x v="83"/>
    <x v="1"/>
    <x v="2"/>
    <s v="Se le llama la atención al colaborador."/>
  </r>
  <r>
    <n v="86"/>
    <s v="Mario Rodríguez"/>
    <n v="1009113"/>
    <n v="24742225"/>
    <s v="mrrodriguezo@correo.url.edu.gt"/>
    <d v="2018-07-11T00:00:00"/>
    <x v="5"/>
    <x v="84"/>
    <x v="1"/>
    <x v="5"/>
    <s v="Usuario debe de respetar los horarios establecidos. "/>
  </r>
  <r>
    <n v="87"/>
    <s v="Carolina Morales"/>
    <n v="2281324"/>
    <n v="50194840"/>
    <s v="    -----------"/>
    <d v="2018-07-30T00:00:00"/>
    <x v="5"/>
    <x v="85"/>
    <x v="1"/>
    <x v="5"/>
    <s v="Usuario debe de respetar los horarios establecidos. "/>
  </r>
  <r>
    <n v="88"/>
    <s v="Francisco Javier Urizar Pérez"/>
    <n v="1065601"/>
    <n v="52002543"/>
    <s v="fjurizargt@gmail.com"/>
    <d v="2018-09-21T00:00:00"/>
    <x v="5"/>
    <x v="86"/>
    <x v="0"/>
    <x v="5"/>
    <s v="Se envía corre al usuario."/>
  </r>
  <r>
    <n v="89"/>
    <s v="Priscila Ruz"/>
    <n v="1228813"/>
    <s v="    -----------"/>
    <s v="    -----------"/>
    <d v="2019-01-11T00:00:00"/>
    <x v="6"/>
    <x v="87"/>
    <x v="1"/>
    <x v="6"/>
    <s v="Se envía correo a Delia "/>
  </r>
  <r>
    <n v="90"/>
    <s v="Katherin Montrase"/>
    <n v="1304317"/>
    <n v="30085527"/>
    <s v="kathy.montrase@gmail.com"/>
    <d v="2019-02-22T00:00:00"/>
    <x v="6"/>
    <x v="88"/>
    <x v="0"/>
    <x v="4"/>
    <s v="se envía correo al usuario"/>
  </r>
  <r>
    <n v="91"/>
    <s v="Pablo Estrada"/>
    <n v="1165819"/>
    <n v="42577931"/>
    <s v="pabloestrada99@gmail.com"/>
    <d v="2019-02-26T00:00:00"/>
    <x v="6"/>
    <x v="89"/>
    <x v="1"/>
    <x v="4"/>
    <s v="Se envía correo al usuario."/>
  </r>
  <r>
    <n v="92"/>
    <s v="Klaus Hentze Herrera"/>
    <n v="1522415"/>
    <n v="40035978"/>
    <s v="klausraphael@hotmail.com"/>
    <d v="2019-03-08T00:00:00"/>
    <x v="6"/>
    <x v="90"/>
    <x v="1"/>
    <x v="2"/>
    <s v="Se envía corre al usuari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2"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4">
  <location ref="B5:E15" firstHeaderRow="1" firstDataRow="2" firstDataCol="1"/>
  <pivotFields count="12">
    <pivotField showAll="0"/>
    <pivotField showAll="0"/>
    <pivotField showAll="0"/>
    <pivotField axis="axisCol" showAll="0">
      <items count="3">
        <item x="1"/>
        <item x="0"/>
        <item t="default"/>
      </items>
    </pivotField>
    <pivotField showAll="0"/>
    <pivotField showAll="0"/>
    <pivotField showAll="0"/>
    <pivotField showAll="0"/>
    <pivotField showAll="0"/>
    <pivotField showAll="0"/>
    <pivotField numFmtId="14" showAll="0"/>
    <pivotField axis="axisRow" dataField="1" showAll="0">
      <items count="9">
        <item x="0"/>
        <item x="1"/>
        <item x="2"/>
        <item x="3"/>
        <item x="4"/>
        <item x="5"/>
        <item x="6"/>
        <item x="7"/>
        <item t="default"/>
      </items>
    </pivotField>
  </pivotFields>
  <rowFields count="1">
    <field x="11"/>
  </rowFields>
  <rowItems count="9">
    <i>
      <x/>
    </i>
    <i>
      <x v="1"/>
    </i>
    <i>
      <x v="2"/>
    </i>
    <i>
      <x v="3"/>
    </i>
    <i>
      <x v="4"/>
    </i>
    <i>
      <x v="5"/>
    </i>
    <i>
      <x v="6"/>
    </i>
    <i>
      <x v="7"/>
    </i>
    <i t="grand">
      <x/>
    </i>
  </rowItems>
  <colFields count="1">
    <field x="3"/>
  </colFields>
  <colItems count="3">
    <i>
      <x/>
    </i>
    <i>
      <x v="1"/>
    </i>
    <i t="grand">
      <x/>
    </i>
  </colItems>
  <dataFields count="1">
    <dataField name="Cuenta de AÑO2" fld="11" subtotal="count" baseField="0" baseItem="0"/>
  </dataFields>
  <formats count="12">
    <format dxfId="22">
      <pivotArea outline="0" collapsedLevelsAreSubtotals="1" fieldPosition="0"/>
    </format>
    <format dxfId="21">
      <pivotArea dataOnly="0" labelOnly="1" fieldPosition="0">
        <references count="1">
          <reference field="11" count="0"/>
        </references>
      </pivotArea>
    </format>
    <format dxfId="20">
      <pivotArea dataOnly="0" labelOnly="1" grandRow="1" outline="0" fieldPosition="0"/>
    </format>
    <format dxfId="19">
      <pivotArea grandCol="1" outline="0" collapsedLevelsAreSubtotals="1" fieldPosition="0"/>
    </format>
    <format dxfId="18">
      <pivotArea dataOnly="0" labelOnly="1" grandCol="1" outline="0" fieldPosition="0"/>
    </format>
    <format dxfId="17">
      <pivotArea dataOnly="0" labelOnly="1" fieldPosition="0">
        <references count="1">
          <reference field="3" count="0"/>
        </references>
      </pivotArea>
    </format>
    <format dxfId="16">
      <pivotArea dataOnly="0" labelOnly="1" grandCol="1" outline="0" fieldPosition="0"/>
    </format>
    <format dxfId="15">
      <pivotArea dataOnly="0" labelOnly="1" fieldPosition="0">
        <references count="1">
          <reference field="3" count="0"/>
        </references>
      </pivotArea>
    </format>
    <format dxfId="14">
      <pivotArea dataOnly="0" labelOnly="1" grandCol="1" outline="0" fieldPosition="0"/>
    </format>
    <format dxfId="13">
      <pivotArea grandRow="1" outline="0" collapsedLevelsAreSubtotals="1" fieldPosition="0"/>
    </format>
    <format dxfId="12">
      <pivotArea grandRow="1" outline="0" collapsedLevelsAreSubtotals="1" fieldPosition="0"/>
    </format>
    <format dxfId="11">
      <pivotArea grandRow="1" outline="0" collapsedLevelsAreSubtotals="1" fieldPosition="0"/>
    </format>
  </formats>
  <chartFormats count="2">
    <chartFormat chart="13" format="2" series="1">
      <pivotArea type="data" outline="0" fieldPosition="0">
        <references count="2">
          <reference field="4294967294" count="1" selected="0">
            <x v="0"/>
          </reference>
          <reference field="3" count="1" selected="0">
            <x v="0"/>
          </reference>
        </references>
      </pivotArea>
    </chartFormat>
    <chartFormat chart="13" format="3" series="1">
      <pivotArea type="data" outline="0" fieldPosition="0">
        <references count="2">
          <reference field="4294967294" count="1" selected="0">
            <x v="0"/>
          </reference>
          <reference field="3" count="1" selected="0">
            <x v="1"/>
          </reference>
        </references>
      </pivotArea>
    </chartFormat>
  </chartFormats>
  <pivotTableStyleInfo name="PivotStyleMedium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Tabla dinámica5" cacheId="7"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B34:J38" firstHeaderRow="1" firstDataRow="2" firstDataCol="1"/>
  <pivotFields count="11">
    <pivotField showAll="0"/>
    <pivotField showAll="0"/>
    <pivotField showAll="0"/>
    <pivotField showAll="0"/>
    <pivotField showAll="0"/>
    <pivotField numFmtId="14" showAll="0"/>
    <pivotField numFmtId="1" showAll="0"/>
    <pivotField showAll="0"/>
    <pivotField axis="axisRow" showAll="0">
      <items count="3">
        <item x="1"/>
        <item x="0"/>
        <item t="default"/>
      </items>
    </pivotField>
    <pivotField axis="axisCol" dataField="1" showAll="0">
      <items count="8">
        <item x="2"/>
        <item x="1"/>
        <item x="6"/>
        <item x="5"/>
        <item x="4"/>
        <item x="0"/>
        <item x="3"/>
        <item t="default"/>
      </items>
    </pivotField>
    <pivotField showAll="0"/>
  </pivotFields>
  <rowFields count="1">
    <field x="8"/>
  </rowFields>
  <rowItems count="3">
    <i>
      <x/>
    </i>
    <i>
      <x v="1"/>
    </i>
    <i t="grand">
      <x/>
    </i>
  </rowItems>
  <colFields count="1">
    <field x="9"/>
  </colFields>
  <colItems count="8">
    <i>
      <x/>
    </i>
    <i>
      <x v="1"/>
    </i>
    <i>
      <x v="2"/>
    </i>
    <i>
      <x v="3"/>
    </i>
    <i>
      <x v="4"/>
    </i>
    <i>
      <x v="5"/>
    </i>
    <i>
      <x v="6"/>
    </i>
    <i t="grand">
      <x/>
    </i>
  </colItems>
  <dataFields count="1">
    <dataField name="Cuenta de TIPIFICACION" fld="9" subtotal="count" baseField="0" baseItem="0"/>
  </dataFields>
  <formats count="7">
    <format dxfId="6">
      <pivotArea outline="0" collapsedLevelsAreSubtotals="1" fieldPosition="0"/>
    </format>
    <format dxfId="5">
      <pivotArea dataOnly="0" labelOnly="1" fieldPosition="0">
        <references count="1">
          <reference field="9" count="0"/>
        </references>
      </pivotArea>
    </format>
    <format dxfId="4">
      <pivotArea dataOnly="0" labelOnly="1" grandCol="1" outline="0" fieldPosition="0"/>
    </format>
    <format dxfId="3">
      <pivotArea dataOnly="0" labelOnly="1" fieldPosition="0">
        <references count="1">
          <reference field="9" count="0"/>
        </references>
      </pivotArea>
    </format>
    <format dxfId="2">
      <pivotArea dataOnly="0" labelOnly="1" grandCol="1" outline="0" fieldPosition="0"/>
    </format>
    <format dxfId="1">
      <pivotArea dataOnly="0" labelOnly="1" fieldPosition="0">
        <references count="1">
          <reference field="9" count="0"/>
        </references>
      </pivotArea>
    </format>
    <format dxfId="0">
      <pivotArea dataOnly="0" labelOnly="1" fieldPosition="0">
        <references count="1">
          <reference field="9" count="0"/>
        </references>
      </pivotArea>
    </format>
  </formats>
  <pivotTableStyleInfo name="PivotStyleMedium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 dinámica3" cacheId="7"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chartFormat="2">
  <location ref="B6:J10" firstHeaderRow="1" firstDataRow="2" firstDataCol="1"/>
  <pivotFields count="11">
    <pivotField showAll="0"/>
    <pivotField showAll="0"/>
    <pivotField showAll="0"/>
    <pivotField showAll="0"/>
    <pivotField showAll="0"/>
    <pivotField numFmtId="14" showAll="0"/>
    <pivotField axis="axisCol" numFmtId="1" showAll="0">
      <items count="8">
        <item x="0"/>
        <item x="1"/>
        <item x="2"/>
        <item x="3"/>
        <item x="4"/>
        <item x="5"/>
        <item x="6"/>
        <item t="default"/>
      </items>
    </pivotField>
    <pivotField showAll="0">
      <items count="92">
        <item x="42"/>
        <item x="44"/>
        <item x="65"/>
        <item x="32"/>
        <item x="69"/>
        <item x="37"/>
        <item x="2"/>
        <item x="40"/>
        <item x="31"/>
        <item x="19"/>
        <item x="59"/>
        <item x="45"/>
        <item x="41"/>
        <item x="73"/>
        <item x="6"/>
        <item x="5"/>
        <item x="64"/>
        <item x="88"/>
        <item x="54"/>
        <item x="60"/>
        <item x="68"/>
        <item x="33"/>
        <item x="72"/>
        <item x="56"/>
        <item x="8"/>
        <item x="16"/>
        <item x="63"/>
        <item x="74"/>
        <item x="87"/>
        <item x="80"/>
        <item x="84"/>
        <item x="61"/>
        <item x="76"/>
        <item x="77"/>
        <item x="46"/>
        <item x="17"/>
        <item x="49"/>
        <item x="52"/>
        <item x="11"/>
        <item x="20"/>
        <item x="57"/>
        <item x="28"/>
        <item x="1"/>
        <item x="62"/>
        <item x="35"/>
        <item x="70"/>
        <item x="66"/>
        <item x="23"/>
        <item x="51"/>
        <item x="9"/>
        <item x="89"/>
        <item x="86"/>
        <item x="13"/>
        <item x="4"/>
        <item x="27"/>
        <item x="50"/>
        <item x="34"/>
        <item x="75"/>
        <item x="79"/>
        <item x="81"/>
        <item x="38"/>
        <item x="24"/>
        <item x="3"/>
        <item x="71"/>
        <item x="82"/>
        <item x="48"/>
        <item x="53"/>
        <item x="12"/>
        <item x="78"/>
        <item x="10"/>
        <item x="30"/>
        <item x="67"/>
        <item x="0"/>
        <item x="83"/>
        <item x="15"/>
        <item x="47"/>
        <item x="22"/>
        <item x="25"/>
        <item x="43"/>
        <item x="39"/>
        <item x="18"/>
        <item x="85"/>
        <item x="36"/>
        <item x="14"/>
        <item x="21"/>
        <item x="7"/>
        <item x="55"/>
        <item x="26"/>
        <item x="29"/>
        <item x="58"/>
        <item x="90"/>
        <item t="default"/>
      </items>
    </pivotField>
    <pivotField axis="axisRow" dataField="1" showAll="0">
      <items count="3">
        <item x="1"/>
        <item x="0"/>
        <item t="default"/>
      </items>
    </pivotField>
    <pivotField showAll="0"/>
    <pivotField showAll="0"/>
  </pivotFields>
  <rowFields count="1">
    <field x="8"/>
  </rowFields>
  <rowItems count="3">
    <i>
      <x/>
    </i>
    <i>
      <x v="1"/>
    </i>
    <i t="grand">
      <x/>
    </i>
  </rowItems>
  <colFields count="1">
    <field x="6"/>
  </colFields>
  <colItems count="8">
    <i>
      <x/>
    </i>
    <i>
      <x v="1"/>
    </i>
    <i>
      <x v="2"/>
    </i>
    <i>
      <x v="3"/>
    </i>
    <i>
      <x v="4"/>
    </i>
    <i>
      <x v="5"/>
    </i>
    <i>
      <x v="6"/>
    </i>
    <i t="grand">
      <x/>
    </i>
  </colItems>
  <dataFields count="1">
    <dataField name="Cuenta de TIPO" fld="8" subtotal="count" baseField="0" baseItem="0"/>
  </dataFields>
  <formats count="4">
    <format dxfId="10">
      <pivotArea outline="0" collapsedLevelsAreSubtotals="1" fieldPosition="0"/>
    </format>
    <format dxfId="9">
      <pivotArea dataOnly="0" labelOnly="1" fieldPosition="0">
        <references count="1">
          <reference field="6" count="0"/>
        </references>
      </pivotArea>
    </format>
    <format dxfId="8">
      <pivotArea dataOnly="0" labelOnly="1" grandCol="1" outline="0" fieldPosition="0"/>
    </format>
    <format dxfId="7">
      <pivotArea dataOnly="0" labelOnly="1" grandCol="1" outline="0" fieldPosition="0"/>
    </format>
  </formats>
  <chartFormats count="7">
    <chartFormat chart="0" format="0" series="1">
      <pivotArea type="data" outline="0" fieldPosition="0">
        <references count="2">
          <reference field="4294967294" count="1" selected="0">
            <x v="0"/>
          </reference>
          <reference field="6" count="1" selected="0">
            <x v="0"/>
          </reference>
        </references>
      </pivotArea>
    </chartFormat>
    <chartFormat chart="0" format="1" series="1">
      <pivotArea type="data" outline="0" fieldPosition="0">
        <references count="2">
          <reference field="4294967294" count="1" selected="0">
            <x v="0"/>
          </reference>
          <reference field="6" count="1" selected="0">
            <x v="1"/>
          </reference>
        </references>
      </pivotArea>
    </chartFormat>
    <chartFormat chart="0" format="2" series="1">
      <pivotArea type="data" outline="0" fieldPosition="0">
        <references count="2">
          <reference field="4294967294" count="1" selected="0">
            <x v="0"/>
          </reference>
          <reference field="6" count="1" selected="0">
            <x v="2"/>
          </reference>
        </references>
      </pivotArea>
    </chartFormat>
    <chartFormat chart="0" format="3" series="1">
      <pivotArea type="data" outline="0" fieldPosition="0">
        <references count="2">
          <reference field="4294967294" count="1" selected="0">
            <x v="0"/>
          </reference>
          <reference field="6" count="1" selected="0">
            <x v="3"/>
          </reference>
        </references>
      </pivotArea>
    </chartFormat>
    <chartFormat chart="0" format="4" series="1">
      <pivotArea type="data" outline="0" fieldPosition="0">
        <references count="2">
          <reference field="4294967294" count="1" selected="0">
            <x v="0"/>
          </reference>
          <reference field="6" count="1" selected="0">
            <x v="4"/>
          </reference>
        </references>
      </pivotArea>
    </chartFormat>
    <chartFormat chart="0" format="5" series="1">
      <pivotArea type="data" outline="0" fieldPosition="0">
        <references count="2">
          <reference field="4294967294" count="1" selected="0">
            <x v="0"/>
          </reference>
          <reference field="6" count="1" selected="0">
            <x v="5"/>
          </reference>
        </references>
      </pivotArea>
    </chartFormat>
    <chartFormat chart="0" format="6" series="1">
      <pivotArea type="data" outline="0" fieldPosition="0">
        <references count="2">
          <reference field="4294967294" count="1" selected="0">
            <x v="0"/>
          </reference>
          <reference field="6" count="1" selected="0">
            <x v="6"/>
          </reference>
        </references>
      </pivotArea>
    </chartFormat>
  </chartFormats>
  <pivotTableStyleInfo name="PivotStyleMedium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genner_morfin@hotmail.com" TargetMode="External"/><Relationship Id="rId21" Type="http://schemas.openxmlformats.org/officeDocument/2006/relationships/hyperlink" Target="mailto:ldieguez_18@hotmail.com" TargetMode="External"/><Relationship Id="rId42" Type="http://schemas.openxmlformats.org/officeDocument/2006/relationships/hyperlink" Target="mailto:nmeda66@yahoo.com" TargetMode="External"/><Relationship Id="rId47" Type="http://schemas.openxmlformats.org/officeDocument/2006/relationships/hyperlink" Target="mailto:jos10fer@gmail.com" TargetMode="External"/><Relationship Id="rId63" Type="http://schemas.openxmlformats.org/officeDocument/2006/relationships/hyperlink" Target="mailto:mgcarrerac@gmail.com" TargetMode="External"/><Relationship Id="rId68" Type="http://schemas.openxmlformats.org/officeDocument/2006/relationships/hyperlink" Target="mailto:pfgaravito@gmail.com" TargetMode="External"/><Relationship Id="rId16" Type="http://schemas.openxmlformats.org/officeDocument/2006/relationships/hyperlink" Target="mailto:wahernandez@url.edu.gt" TargetMode="External"/><Relationship Id="rId11" Type="http://schemas.openxmlformats.org/officeDocument/2006/relationships/hyperlink" Target="mailto:majomorales7@hotmail.com" TargetMode="External"/><Relationship Id="rId24" Type="http://schemas.openxmlformats.org/officeDocument/2006/relationships/hyperlink" Target="mailto:estebanparedesf@gmail.com" TargetMode="External"/><Relationship Id="rId32" Type="http://schemas.openxmlformats.org/officeDocument/2006/relationships/hyperlink" Target="mailto:porres_88@hotmail.com" TargetMode="External"/><Relationship Id="rId37" Type="http://schemas.openxmlformats.org/officeDocument/2006/relationships/hyperlink" Target="mailto:jvdiazl@correo.url.edu.gt" TargetMode="External"/><Relationship Id="rId40" Type="http://schemas.openxmlformats.org/officeDocument/2006/relationships/hyperlink" Target="mailto:rablis140@gmail.com" TargetMode="External"/><Relationship Id="rId45" Type="http://schemas.openxmlformats.org/officeDocument/2006/relationships/hyperlink" Target="mailto:maisabel-tequealfaro@hotmail@hotmail.com" TargetMode="External"/><Relationship Id="rId53" Type="http://schemas.openxmlformats.org/officeDocument/2006/relationships/hyperlink" Target="mailto:louxleal@gmail.com" TargetMode="External"/><Relationship Id="rId58" Type="http://schemas.openxmlformats.org/officeDocument/2006/relationships/hyperlink" Target="mailto:victor.manalla88@hotmail.com" TargetMode="External"/><Relationship Id="rId66" Type="http://schemas.openxmlformats.org/officeDocument/2006/relationships/hyperlink" Target="mailto:daniela.cybon@gmail.com" TargetMode="External"/><Relationship Id="rId74" Type="http://schemas.openxmlformats.org/officeDocument/2006/relationships/hyperlink" Target="mailto:josusols@gmail.com" TargetMode="External"/><Relationship Id="rId79" Type="http://schemas.openxmlformats.org/officeDocument/2006/relationships/printerSettings" Target="../printerSettings/printerSettings2.bin"/><Relationship Id="rId5" Type="http://schemas.openxmlformats.org/officeDocument/2006/relationships/hyperlink" Target="mailto:mariobonilla108@hotmail.com" TargetMode="External"/><Relationship Id="rId61" Type="http://schemas.openxmlformats.org/officeDocument/2006/relationships/hyperlink" Target="mailto:mrechmor@gmail.com" TargetMode="External"/><Relationship Id="rId19" Type="http://schemas.openxmlformats.org/officeDocument/2006/relationships/hyperlink" Target="mailto:zarc94@hotmail.com" TargetMode="External"/><Relationship Id="rId14" Type="http://schemas.openxmlformats.org/officeDocument/2006/relationships/hyperlink" Target="mailto:victoria_paramolee@hotmail.com" TargetMode="External"/><Relationship Id="rId22" Type="http://schemas.openxmlformats.org/officeDocument/2006/relationships/hyperlink" Target="mailto:aleeja.castellanos@hotmail.com" TargetMode="External"/><Relationship Id="rId27" Type="http://schemas.openxmlformats.org/officeDocument/2006/relationships/hyperlink" Target="mailto:jroj_2472@hotmail.com" TargetMode="External"/><Relationship Id="rId30" Type="http://schemas.openxmlformats.org/officeDocument/2006/relationships/hyperlink" Target="mailto:inesdeleonv@gmail.com" TargetMode="External"/><Relationship Id="rId35" Type="http://schemas.openxmlformats.org/officeDocument/2006/relationships/hyperlink" Target="mailto:hescobardem@gmail.com" TargetMode="External"/><Relationship Id="rId43" Type="http://schemas.openxmlformats.org/officeDocument/2006/relationships/hyperlink" Target="mailto:stephie_07@hotmail.com" TargetMode="External"/><Relationship Id="rId48" Type="http://schemas.openxmlformats.org/officeDocument/2006/relationships/hyperlink" Target="mailto:edwinmendozahipp@gmail.com" TargetMode="External"/><Relationship Id="rId56" Type="http://schemas.openxmlformats.org/officeDocument/2006/relationships/hyperlink" Target="mailto:licda.lemus@gmail.com" TargetMode="External"/><Relationship Id="rId64" Type="http://schemas.openxmlformats.org/officeDocument/2006/relationships/hyperlink" Target="mailto:Susanaalvarez80@gmail.com" TargetMode="External"/><Relationship Id="rId69" Type="http://schemas.openxmlformats.org/officeDocument/2006/relationships/hyperlink" Target="mailto:wllington.donis@hotmail.es" TargetMode="External"/><Relationship Id="rId77" Type="http://schemas.openxmlformats.org/officeDocument/2006/relationships/hyperlink" Target="mailto:kathy.montrase@gmail.com" TargetMode="External"/><Relationship Id="rId8" Type="http://schemas.openxmlformats.org/officeDocument/2006/relationships/hyperlink" Target="mailto:karengsmm@gmail.com" TargetMode="External"/><Relationship Id="rId51" Type="http://schemas.openxmlformats.org/officeDocument/2006/relationships/hyperlink" Target="mailto:vilmamadi@hotmail.com" TargetMode="External"/><Relationship Id="rId72" Type="http://schemas.openxmlformats.org/officeDocument/2006/relationships/hyperlink" Target="mailto:trss-ib@hotmail.com" TargetMode="External"/><Relationship Id="rId3" Type="http://schemas.openxmlformats.org/officeDocument/2006/relationships/hyperlink" Target="mailto:titibo_re@hotmail.es" TargetMode="External"/><Relationship Id="rId12" Type="http://schemas.openxmlformats.org/officeDocument/2006/relationships/hyperlink" Target="mailto:guille_mazcu93@hotmail.com" TargetMode="External"/><Relationship Id="rId17" Type="http://schemas.openxmlformats.org/officeDocument/2006/relationships/hyperlink" Target="mailto:titi_1994.924@hotmail.com" TargetMode="External"/><Relationship Id="rId25" Type="http://schemas.openxmlformats.org/officeDocument/2006/relationships/hyperlink" Target="mailto:mrroboto@hotmail.es" TargetMode="External"/><Relationship Id="rId33" Type="http://schemas.openxmlformats.org/officeDocument/2006/relationships/hyperlink" Target="mailto:mgcarrerac@gmail.com" TargetMode="External"/><Relationship Id="rId38" Type="http://schemas.openxmlformats.org/officeDocument/2006/relationships/hyperlink" Target="mailto:sofi.donis@gmail.com" TargetMode="External"/><Relationship Id="rId46" Type="http://schemas.openxmlformats.org/officeDocument/2006/relationships/hyperlink" Target="mailto:dieguito_hernandez_gonzalez@hotmail.com" TargetMode="External"/><Relationship Id="rId59" Type="http://schemas.openxmlformats.org/officeDocument/2006/relationships/hyperlink" Target="mailto:npblanco@correo.vel.edu.gt" TargetMode="External"/><Relationship Id="rId67" Type="http://schemas.openxmlformats.org/officeDocument/2006/relationships/hyperlink" Target="mailto:sebas.racuila@gmail.com" TargetMode="External"/><Relationship Id="rId20" Type="http://schemas.openxmlformats.org/officeDocument/2006/relationships/hyperlink" Target="mailto:jpaulcasta@gmail.com" TargetMode="External"/><Relationship Id="rId41" Type="http://schemas.openxmlformats.org/officeDocument/2006/relationships/hyperlink" Target="mailto:wandaeliasgarzaro@gmail.com" TargetMode="External"/><Relationship Id="rId54" Type="http://schemas.openxmlformats.org/officeDocument/2006/relationships/hyperlink" Target="mailto:iza_jimenez13@hormail.com" TargetMode="External"/><Relationship Id="rId62" Type="http://schemas.openxmlformats.org/officeDocument/2006/relationships/hyperlink" Target="mailto:illescasventas@gmail.com" TargetMode="External"/><Relationship Id="rId70" Type="http://schemas.openxmlformats.org/officeDocument/2006/relationships/hyperlink" Target="mailto:mrrodriguezo@correo.url.edu.gt" TargetMode="External"/><Relationship Id="rId75" Type="http://schemas.openxmlformats.org/officeDocument/2006/relationships/hyperlink" Target="mailto:fjurizargt@gmail.com" TargetMode="External"/><Relationship Id="rId1" Type="http://schemas.openxmlformats.org/officeDocument/2006/relationships/hyperlink" Target="mailto:kristel_ndapa4@hotmail.com" TargetMode="External"/><Relationship Id="rId6" Type="http://schemas.openxmlformats.org/officeDocument/2006/relationships/hyperlink" Target="mailto:wichooperez@hotmail.com" TargetMode="External"/><Relationship Id="rId15" Type="http://schemas.openxmlformats.org/officeDocument/2006/relationships/hyperlink" Target="mailto:and_cab1102@hotmail.com" TargetMode="External"/><Relationship Id="rId23" Type="http://schemas.openxmlformats.org/officeDocument/2006/relationships/hyperlink" Target="mailto:mariadelcarmen@gmail.com" TargetMode="External"/><Relationship Id="rId28" Type="http://schemas.openxmlformats.org/officeDocument/2006/relationships/hyperlink" Target="mailto:keirygirl@hotmail.com" TargetMode="External"/><Relationship Id="rId36" Type="http://schemas.openxmlformats.org/officeDocument/2006/relationships/hyperlink" Target="mailto:zenyanabelle@hotmial.com" TargetMode="External"/><Relationship Id="rId49" Type="http://schemas.openxmlformats.org/officeDocument/2006/relationships/hyperlink" Target="mailto:sandraterre4@gmail.com" TargetMode="External"/><Relationship Id="rId57" Type="http://schemas.openxmlformats.org/officeDocument/2006/relationships/hyperlink" Target="mailto:neupeque@yahoo.com" TargetMode="External"/><Relationship Id="rId10" Type="http://schemas.openxmlformats.org/officeDocument/2006/relationships/hyperlink" Target="mailto:albarosmeryteni@hotmail.com" TargetMode="External"/><Relationship Id="rId31" Type="http://schemas.openxmlformats.org/officeDocument/2006/relationships/hyperlink" Target="mailto:jicabrera@url.edu.gt" TargetMode="External"/><Relationship Id="rId44" Type="http://schemas.openxmlformats.org/officeDocument/2006/relationships/hyperlink" Target="mailto:maisabel-tequealfaro@hotmail@hotmail.com" TargetMode="External"/><Relationship Id="rId52" Type="http://schemas.openxmlformats.org/officeDocument/2006/relationships/hyperlink" Target="mailto:analuciavela.a@gmail.com" TargetMode="External"/><Relationship Id="rId60" Type="http://schemas.openxmlformats.org/officeDocument/2006/relationships/hyperlink" Target="mailto:esvinalarcon@gmsil.com" TargetMode="External"/><Relationship Id="rId65" Type="http://schemas.openxmlformats.org/officeDocument/2006/relationships/hyperlink" Target="mailto:15panel.sofia@gmail.com" TargetMode="External"/><Relationship Id="rId73" Type="http://schemas.openxmlformats.org/officeDocument/2006/relationships/hyperlink" Target="mailto:benjaflogd@yahoo.com" TargetMode="External"/><Relationship Id="rId78" Type="http://schemas.openxmlformats.org/officeDocument/2006/relationships/hyperlink" Target="mailto:pabloestrada99@gmail.com" TargetMode="External"/><Relationship Id="rId4" Type="http://schemas.openxmlformats.org/officeDocument/2006/relationships/hyperlink" Target="mailto:majo-micheo@hotmail.com" TargetMode="External"/><Relationship Id="rId9" Type="http://schemas.openxmlformats.org/officeDocument/2006/relationships/hyperlink" Target="mailto:diego_josev93@hotmail.com" TargetMode="External"/><Relationship Id="rId13" Type="http://schemas.openxmlformats.org/officeDocument/2006/relationships/hyperlink" Target="mailto:maryvillarfranco@hotmail.com" TargetMode="External"/><Relationship Id="rId18" Type="http://schemas.openxmlformats.org/officeDocument/2006/relationships/hyperlink" Target="mailto:leonelslap19@gmail.com" TargetMode="External"/><Relationship Id="rId39" Type="http://schemas.openxmlformats.org/officeDocument/2006/relationships/hyperlink" Target="mailto:sheyla_era30@hotmial.com" TargetMode="External"/><Relationship Id="rId34" Type="http://schemas.openxmlformats.org/officeDocument/2006/relationships/hyperlink" Target="mailto:trss-ib@hotmail.com" TargetMode="External"/><Relationship Id="rId50" Type="http://schemas.openxmlformats.org/officeDocument/2006/relationships/hyperlink" Target="mailto:emedina@ufm.edu" TargetMode="External"/><Relationship Id="rId55" Type="http://schemas.openxmlformats.org/officeDocument/2006/relationships/hyperlink" Target="mailto:tati_retty08@hotmail.com" TargetMode="External"/><Relationship Id="rId76" Type="http://schemas.openxmlformats.org/officeDocument/2006/relationships/hyperlink" Target="mailto:klausraphael@hotmail.com" TargetMode="External"/><Relationship Id="rId7" Type="http://schemas.openxmlformats.org/officeDocument/2006/relationships/hyperlink" Target="mailto:choktruj1@hotmail.com" TargetMode="External"/><Relationship Id="rId71" Type="http://schemas.openxmlformats.org/officeDocument/2006/relationships/hyperlink" Target="mailto:mirnariasalvatierra@gmail.com" TargetMode="External"/><Relationship Id="rId2" Type="http://schemas.openxmlformats.org/officeDocument/2006/relationships/hyperlink" Target="mailto:vickhermosa@live.com" TargetMode="External"/><Relationship Id="rId29" Type="http://schemas.openxmlformats.org/officeDocument/2006/relationships/hyperlink" Target="mailto:sildaris913@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E15"/>
  <sheetViews>
    <sheetView showGridLines="0" workbookViewId="0">
      <selection activeCell="B24" sqref="B24"/>
    </sheetView>
  </sheetViews>
  <sheetFormatPr baseColWidth="10" defaultRowHeight="15" x14ac:dyDescent="0.25"/>
  <cols>
    <col min="2" max="2" width="17.5703125" customWidth="1"/>
    <col min="3" max="3" width="22.42578125" bestFit="1" customWidth="1"/>
    <col min="4" max="4" width="9.7109375" bestFit="1" customWidth="1"/>
    <col min="5" max="5" width="12.5703125" bestFit="1" customWidth="1"/>
  </cols>
  <sheetData>
    <row r="5" spans="2:5" x14ac:dyDescent="0.25">
      <c r="B5" s="18" t="s">
        <v>265</v>
      </c>
      <c r="C5" s="18" t="s">
        <v>262</v>
      </c>
    </row>
    <row r="6" spans="2:5" x14ac:dyDescent="0.25">
      <c r="B6" s="18" t="s">
        <v>263</v>
      </c>
      <c r="C6" s="21" t="s">
        <v>255</v>
      </c>
      <c r="D6" s="21" t="s">
        <v>254</v>
      </c>
      <c r="E6" s="22" t="s">
        <v>264</v>
      </c>
    </row>
    <row r="7" spans="2:5" x14ac:dyDescent="0.25">
      <c r="B7" s="2">
        <v>2013</v>
      </c>
      <c r="C7" s="19">
        <v>2</v>
      </c>
      <c r="D7" s="19">
        <v>9</v>
      </c>
      <c r="E7" s="20">
        <v>11</v>
      </c>
    </row>
    <row r="8" spans="2:5" x14ac:dyDescent="0.25">
      <c r="B8" s="2">
        <v>2014</v>
      </c>
      <c r="C8" s="19">
        <v>12</v>
      </c>
      <c r="D8" s="19">
        <v>21</v>
      </c>
      <c r="E8" s="20">
        <v>33</v>
      </c>
    </row>
    <row r="9" spans="2:5" x14ac:dyDescent="0.25">
      <c r="B9" s="2" t="s">
        <v>256</v>
      </c>
      <c r="C9" s="19">
        <v>2</v>
      </c>
      <c r="D9" s="19">
        <v>4</v>
      </c>
      <c r="E9" s="20">
        <v>6</v>
      </c>
    </row>
    <row r="10" spans="2:5" x14ac:dyDescent="0.25">
      <c r="B10" s="2" t="s">
        <v>257</v>
      </c>
      <c r="C10" s="19">
        <v>2</v>
      </c>
      <c r="D10" s="19">
        <v>12</v>
      </c>
      <c r="E10" s="20">
        <v>14</v>
      </c>
    </row>
    <row r="11" spans="2:5" x14ac:dyDescent="0.25">
      <c r="B11" s="2" t="s">
        <v>258</v>
      </c>
      <c r="C11" s="19">
        <v>3</v>
      </c>
      <c r="D11" s="19">
        <v>4</v>
      </c>
      <c r="E11" s="20">
        <v>7</v>
      </c>
    </row>
    <row r="12" spans="2:5" x14ac:dyDescent="0.25">
      <c r="B12" s="2" t="s">
        <v>259</v>
      </c>
      <c r="C12" s="19"/>
      <c r="D12" s="19">
        <v>8</v>
      </c>
      <c r="E12" s="20">
        <v>8</v>
      </c>
    </row>
    <row r="13" spans="2:5" x14ac:dyDescent="0.25">
      <c r="B13" s="2" t="s">
        <v>260</v>
      </c>
      <c r="C13" s="19">
        <v>1</v>
      </c>
      <c r="D13" s="19">
        <v>10</v>
      </c>
      <c r="E13" s="20">
        <v>11</v>
      </c>
    </row>
    <row r="14" spans="2:5" x14ac:dyDescent="0.25">
      <c r="B14" s="2" t="s">
        <v>261</v>
      </c>
      <c r="C14" s="19">
        <v>6</v>
      </c>
      <c r="D14" s="19">
        <v>11</v>
      </c>
      <c r="E14" s="20">
        <v>17</v>
      </c>
    </row>
    <row r="15" spans="2:5" x14ac:dyDescent="0.25">
      <c r="B15" s="2" t="s">
        <v>264</v>
      </c>
      <c r="C15" s="20">
        <v>28</v>
      </c>
      <c r="D15" s="20">
        <v>79</v>
      </c>
      <c r="E15" s="20">
        <v>107</v>
      </c>
    </row>
  </sheetData>
  <pageMargins left="0.7" right="0.7" top="0.75" bottom="0.75" header="0.3" footer="0.3"/>
  <pageSetup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6:N156"/>
  <sheetViews>
    <sheetView showGridLines="0" tabSelected="1" view="pageBreakPreview" zoomScale="60" zoomScaleNormal="70" workbookViewId="0">
      <pane ySplit="8" topLeftCell="A90" activePane="bottomLeft" state="frozen"/>
      <selection pane="bottomLeft" activeCell="H100" sqref="H100"/>
    </sheetView>
  </sheetViews>
  <sheetFormatPr baseColWidth="10" defaultColWidth="0" defaultRowHeight="15" x14ac:dyDescent="0.25"/>
  <cols>
    <col min="1" max="1" width="7.28515625" customWidth="1"/>
    <col min="2" max="2" width="37.5703125" customWidth="1"/>
    <col min="3" max="3" width="24" bestFit="1" customWidth="1"/>
    <col min="4" max="4" width="15" customWidth="1"/>
    <col min="5" max="5" width="32.28515625" customWidth="1"/>
    <col min="6" max="7" width="17.7109375" customWidth="1"/>
    <col min="8" max="8" width="75.85546875" customWidth="1"/>
    <col min="9" max="9" width="15.7109375" customWidth="1"/>
    <col min="10" max="10" width="23.7109375" customWidth="1"/>
    <col min="11" max="11" width="31.42578125" customWidth="1"/>
    <col min="12" max="12" width="11.42578125" customWidth="1"/>
    <col min="13" max="16384" width="11.42578125" hidden="1"/>
  </cols>
  <sheetData>
    <row r="6" spans="1:14" ht="15" customHeight="1" x14ac:dyDescent="0.25">
      <c r="D6" s="30"/>
      <c r="E6" s="30"/>
      <c r="F6" s="30"/>
      <c r="G6" s="30"/>
      <c r="H6" s="30"/>
      <c r="I6" s="30"/>
      <c r="J6" s="30"/>
      <c r="K6" s="30"/>
      <c r="L6" s="1"/>
      <c r="M6" s="1"/>
    </row>
    <row r="7" spans="1:14" ht="26.25" x14ac:dyDescent="0.4">
      <c r="A7" s="43" t="s">
        <v>368</v>
      </c>
      <c r="C7" s="31"/>
      <c r="D7" s="31"/>
      <c r="E7" s="31"/>
      <c r="F7" s="31"/>
      <c r="G7" s="31"/>
      <c r="H7" s="31"/>
      <c r="I7" s="31"/>
      <c r="J7" s="31"/>
      <c r="K7" s="31"/>
      <c r="L7" s="2"/>
      <c r="M7" s="2"/>
    </row>
    <row r="8" spans="1:14" x14ac:dyDescent="0.25">
      <c r="A8" s="3" t="s">
        <v>0</v>
      </c>
      <c r="B8" s="3" t="s">
        <v>3</v>
      </c>
      <c r="C8" s="3" t="s">
        <v>147</v>
      </c>
      <c r="D8" s="3" t="s">
        <v>9</v>
      </c>
      <c r="E8" s="3" t="s">
        <v>4</v>
      </c>
      <c r="F8" s="3" t="s">
        <v>2</v>
      </c>
      <c r="G8" s="3" t="s">
        <v>1</v>
      </c>
      <c r="H8" s="3" t="s">
        <v>5</v>
      </c>
      <c r="I8" s="3" t="s">
        <v>6</v>
      </c>
      <c r="J8" s="4" t="s">
        <v>7</v>
      </c>
      <c r="K8" s="4" t="s">
        <v>144</v>
      </c>
    </row>
    <row r="9" spans="1:14" ht="120" x14ac:dyDescent="0.25">
      <c r="A9" s="5">
        <v>1</v>
      </c>
      <c r="B9" s="5" t="s">
        <v>8</v>
      </c>
      <c r="C9" s="5">
        <v>1087811</v>
      </c>
      <c r="D9" s="5">
        <v>47692426</v>
      </c>
      <c r="E9" s="6" t="s">
        <v>10</v>
      </c>
      <c r="F9" s="7">
        <v>41279</v>
      </c>
      <c r="G9" s="33">
        <v>2013</v>
      </c>
      <c r="H9" s="26" t="s">
        <v>11</v>
      </c>
      <c r="I9" s="5" t="s">
        <v>12</v>
      </c>
      <c r="J9" s="12" t="s">
        <v>274</v>
      </c>
      <c r="K9" s="10" t="s">
        <v>146</v>
      </c>
    </row>
    <row r="10" spans="1:14" ht="45" x14ac:dyDescent="0.25">
      <c r="A10" s="5">
        <v>2</v>
      </c>
      <c r="B10" s="5" t="s">
        <v>13</v>
      </c>
      <c r="C10" s="8">
        <v>1160313</v>
      </c>
      <c r="D10" s="13" t="s">
        <v>145</v>
      </c>
      <c r="E10" s="13" t="s">
        <v>145</v>
      </c>
      <c r="F10" s="9">
        <v>41410</v>
      </c>
      <c r="G10" s="33">
        <v>2013</v>
      </c>
      <c r="H10" s="27" t="s">
        <v>14</v>
      </c>
      <c r="I10" s="8" t="s">
        <v>12</v>
      </c>
      <c r="J10" s="12" t="s">
        <v>307</v>
      </c>
      <c r="K10" s="10" t="s">
        <v>143</v>
      </c>
      <c r="L10" s="1"/>
      <c r="M10" s="1"/>
      <c r="N10" s="1"/>
    </row>
    <row r="11" spans="1:14" x14ac:dyDescent="0.25">
      <c r="A11" s="5">
        <v>3</v>
      </c>
      <c r="B11" s="5" t="s">
        <v>15</v>
      </c>
      <c r="C11" s="5">
        <v>1143112</v>
      </c>
      <c r="D11" s="5"/>
      <c r="E11" s="6" t="s">
        <v>16</v>
      </c>
      <c r="F11" s="7">
        <v>41458</v>
      </c>
      <c r="G11" s="33">
        <v>2013</v>
      </c>
      <c r="H11" s="28" t="s">
        <v>46</v>
      </c>
      <c r="I11" s="5" t="s">
        <v>12</v>
      </c>
      <c r="J11" s="12" t="s">
        <v>274</v>
      </c>
      <c r="K11" s="10" t="s">
        <v>146</v>
      </c>
    </row>
    <row r="12" spans="1:14" x14ac:dyDescent="0.25">
      <c r="A12" s="5">
        <v>4</v>
      </c>
      <c r="B12" s="5" t="s">
        <v>17</v>
      </c>
      <c r="C12" s="5">
        <v>1171312</v>
      </c>
      <c r="D12" s="5"/>
      <c r="E12" s="6" t="s">
        <v>18</v>
      </c>
      <c r="F12" s="7">
        <v>41458</v>
      </c>
      <c r="G12" s="33">
        <v>2013</v>
      </c>
      <c r="H12" s="28" t="s">
        <v>19</v>
      </c>
      <c r="I12" s="5" t="s">
        <v>12</v>
      </c>
      <c r="J12" s="12" t="s">
        <v>274</v>
      </c>
      <c r="K12" s="10" t="s">
        <v>146</v>
      </c>
    </row>
    <row r="13" spans="1:14" x14ac:dyDescent="0.25">
      <c r="A13" s="5">
        <v>5</v>
      </c>
      <c r="B13" s="5" t="s">
        <v>20</v>
      </c>
      <c r="C13" s="5">
        <v>1287212</v>
      </c>
      <c r="D13" s="5">
        <v>55921499</v>
      </c>
      <c r="E13" s="11" t="s">
        <v>145</v>
      </c>
      <c r="F13" s="7">
        <v>41458</v>
      </c>
      <c r="G13" s="33">
        <v>2013</v>
      </c>
      <c r="H13" s="28" t="s">
        <v>21</v>
      </c>
      <c r="I13" s="5" t="s">
        <v>12</v>
      </c>
      <c r="J13" s="12" t="s">
        <v>274</v>
      </c>
      <c r="K13" s="10" t="s">
        <v>146</v>
      </c>
    </row>
    <row r="14" spans="1:14" ht="60" x14ac:dyDescent="0.25">
      <c r="A14" s="5">
        <v>6</v>
      </c>
      <c r="B14" s="5" t="s">
        <v>22</v>
      </c>
      <c r="C14" s="5">
        <v>1199612</v>
      </c>
      <c r="D14" s="5"/>
      <c r="E14" s="6" t="s">
        <v>23</v>
      </c>
      <c r="F14" s="7">
        <v>41458</v>
      </c>
      <c r="G14" s="33">
        <v>2013</v>
      </c>
      <c r="H14" s="27" t="s">
        <v>24</v>
      </c>
      <c r="I14" s="5" t="s">
        <v>25</v>
      </c>
      <c r="J14" s="12" t="s">
        <v>274</v>
      </c>
      <c r="K14" s="10" t="s">
        <v>146</v>
      </c>
    </row>
    <row r="15" spans="1:14" ht="30" x14ac:dyDescent="0.25">
      <c r="A15" s="5">
        <v>7</v>
      </c>
      <c r="B15" s="5" t="s">
        <v>26</v>
      </c>
      <c r="C15" s="5">
        <v>1014312</v>
      </c>
      <c r="D15" s="5">
        <v>46022429</v>
      </c>
      <c r="E15" s="6" t="s">
        <v>27</v>
      </c>
      <c r="F15" s="7">
        <v>41458</v>
      </c>
      <c r="G15" s="33">
        <v>2013</v>
      </c>
      <c r="H15" s="27" t="s">
        <v>28</v>
      </c>
      <c r="I15" s="5" t="s">
        <v>12</v>
      </c>
      <c r="J15" s="12" t="s">
        <v>274</v>
      </c>
      <c r="K15" s="10" t="s">
        <v>146</v>
      </c>
    </row>
    <row r="16" spans="1:14" ht="30" x14ac:dyDescent="0.25">
      <c r="A16" s="5">
        <v>8</v>
      </c>
      <c r="B16" s="5" t="s">
        <v>29</v>
      </c>
      <c r="C16" s="5">
        <v>1084612</v>
      </c>
      <c r="D16" s="5">
        <v>40128410</v>
      </c>
      <c r="E16" s="6" t="s">
        <v>30</v>
      </c>
      <c r="F16" s="7">
        <v>41459</v>
      </c>
      <c r="G16" s="33">
        <v>2013</v>
      </c>
      <c r="H16" s="27" t="s">
        <v>137</v>
      </c>
      <c r="I16" s="5" t="s">
        <v>12</v>
      </c>
      <c r="J16" s="12" t="s">
        <v>274</v>
      </c>
      <c r="K16" s="10" t="s">
        <v>146</v>
      </c>
    </row>
    <row r="17" spans="1:11" ht="45" x14ac:dyDescent="0.25">
      <c r="A17" s="5">
        <v>9</v>
      </c>
      <c r="B17" s="5" t="s">
        <v>31</v>
      </c>
      <c r="C17" s="5">
        <v>1283511</v>
      </c>
      <c r="D17" s="5"/>
      <c r="E17" s="6" t="s">
        <v>32</v>
      </c>
      <c r="F17" s="7">
        <v>41459</v>
      </c>
      <c r="G17" s="33">
        <v>2013</v>
      </c>
      <c r="H17" s="27" t="s">
        <v>33</v>
      </c>
      <c r="I17" s="5" t="s">
        <v>25</v>
      </c>
      <c r="J17" s="12" t="s">
        <v>274</v>
      </c>
      <c r="K17" s="10" t="s">
        <v>146</v>
      </c>
    </row>
    <row r="18" spans="1:11" ht="60" x14ac:dyDescent="0.25">
      <c r="A18" s="5">
        <v>10</v>
      </c>
      <c r="B18" s="5" t="s">
        <v>34</v>
      </c>
      <c r="C18" s="5">
        <v>1067812</v>
      </c>
      <c r="D18" s="5">
        <v>44215343</v>
      </c>
      <c r="E18" s="6" t="s">
        <v>35</v>
      </c>
      <c r="F18" s="7">
        <v>41459</v>
      </c>
      <c r="G18" s="33">
        <v>2013</v>
      </c>
      <c r="H18" s="27" t="s">
        <v>36</v>
      </c>
      <c r="I18" s="5" t="s">
        <v>25</v>
      </c>
      <c r="J18" s="12" t="s">
        <v>274</v>
      </c>
      <c r="K18" s="10" t="s">
        <v>146</v>
      </c>
    </row>
    <row r="19" spans="1:11" x14ac:dyDescent="0.25">
      <c r="A19" s="5">
        <v>11</v>
      </c>
      <c r="B19" s="5" t="s">
        <v>37</v>
      </c>
      <c r="C19" s="5">
        <v>1037412</v>
      </c>
      <c r="D19" s="5">
        <v>58958221</v>
      </c>
      <c r="E19" s="6" t="s">
        <v>38</v>
      </c>
      <c r="F19" s="7">
        <v>41459</v>
      </c>
      <c r="G19" s="33">
        <v>2013</v>
      </c>
      <c r="H19" s="27" t="s">
        <v>39</v>
      </c>
      <c r="I19" s="5" t="s">
        <v>12</v>
      </c>
      <c r="J19" s="12" t="s">
        <v>274</v>
      </c>
      <c r="K19" s="10" t="s">
        <v>146</v>
      </c>
    </row>
    <row r="20" spans="1:11" ht="75" x14ac:dyDescent="0.25">
      <c r="A20" s="5">
        <v>12</v>
      </c>
      <c r="B20" s="5" t="s">
        <v>40</v>
      </c>
      <c r="C20" s="5">
        <v>1148912</v>
      </c>
      <c r="D20" s="5">
        <v>57090175</v>
      </c>
      <c r="E20" s="6" t="s">
        <v>41</v>
      </c>
      <c r="F20" s="7">
        <v>41459</v>
      </c>
      <c r="G20" s="33">
        <v>2013</v>
      </c>
      <c r="H20" s="27" t="s">
        <v>45</v>
      </c>
      <c r="I20" s="5" t="s">
        <v>12</v>
      </c>
      <c r="J20" s="12" t="s">
        <v>274</v>
      </c>
      <c r="K20" s="10" t="s">
        <v>146</v>
      </c>
    </row>
    <row r="21" spans="1:11" x14ac:dyDescent="0.25">
      <c r="A21" s="5">
        <v>13</v>
      </c>
      <c r="B21" s="5" t="s">
        <v>42</v>
      </c>
      <c r="C21" s="5">
        <v>1270712</v>
      </c>
      <c r="D21" s="5">
        <v>57220777</v>
      </c>
      <c r="E21" s="6" t="s">
        <v>43</v>
      </c>
      <c r="F21" s="7">
        <v>41459</v>
      </c>
      <c r="G21" s="33">
        <v>2013</v>
      </c>
      <c r="H21" s="27" t="s">
        <v>44</v>
      </c>
      <c r="I21" s="5" t="s">
        <v>25</v>
      </c>
      <c r="J21" s="12" t="s">
        <v>274</v>
      </c>
      <c r="K21" s="10" t="s">
        <v>146</v>
      </c>
    </row>
    <row r="22" spans="1:11" x14ac:dyDescent="0.25">
      <c r="A22" s="5">
        <v>14</v>
      </c>
      <c r="B22" s="5" t="s">
        <v>47</v>
      </c>
      <c r="C22" s="5">
        <v>1272111</v>
      </c>
      <c r="D22" s="5">
        <v>40613200</v>
      </c>
      <c r="E22" s="6" t="s">
        <v>48</v>
      </c>
      <c r="F22" s="7">
        <v>41459</v>
      </c>
      <c r="G22" s="33">
        <v>2013</v>
      </c>
      <c r="H22" s="27" t="s">
        <v>49</v>
      </c>
      <c r="I22" s="5" t="s">
        <v>25</v>
      </c>
      <c r="J22" s="12" t="s">
        <v>274</v>
      </c>
      <c r="K22" s="10" t="s">
        <v>146</v>
      </c>
    </row>
    <row r="23" spans="1:11" ht="60" x14ac:dyDescent="0.25">
      <c r="A23" s="5">
        <v>15</v>
      </c>
      <c r="B23" s="5" t="s">
        <v>50</v>
      </c>
      <c r="C23" s="5">
        <v>1242212</v>
      </c>
      <c r="D23" s="5">
        <v>45475661</v>
      </c>
      <c r="E23" s="6" t="s">
        <v>51</v>
      </c>
      <c r="F23" s="7">
        <v>41459</v>
      </c>
      <c r="G23" s="33">
        <v>2013</v>
      </c>
      <c r="H23" s="27" t="s">
        <v>52</v>
      </c>
      <c r="I23" s="5" t="s">
        <v>25</v>
      </c>
      <c r="J23" s="12" t="s">
        <v>274</v>
      </c>
      <c r="K23" s="10" t="s">
        <v>146</v>
      </c>
    </row>
    <row r="24" spans="1:11" ht="60" x14ac:dyDescent="0.25">
      <c r="A24" s="5">
        <v>16</v>
      </c>
      <c r="B24" s="5" t="s">
        <v>53</v>
      </c>
      <c r="C24" s="5">
        <v>1197812</v>
      </c>
      <c r="D24" s="5">
        <v>41289524</v>
      </c>
      <c r="E24" s="6" t="s">
        <v>54</v>
      </c>
      <c r="F24" s="7">
        <v>41459</v>
      </c>
      <c r="G24" s="33">
        <v>2013</v>
      </c>
      <c r="H24" s="27" t="s">
        <v>55</v>
      </c>
      <c r="I24" s="5" t="s">
        <v>25</v>
      </c>
      <c r="J24" s="12" t="s">
        <v>274</v>
      </c>
      <c r="K24" s="10" t="s">
        <v>146</v>
      </c>
    </row>
    <row r="25" spans="1:11" ht="30" x14ac:dyDescent="0.25">
      <c r="A25" s="5">
        <v>17</v>
      </c>
      <c r="B25" s="5" t="s">
        <v>56</v>
      </c>
      <c r="C25" s="5">
        <v>1087311</v>
      </c>
      <c r="D25" s="5">
        <v>42574848</v>
      </c>
      <c r="E25" s="6" t="s">
        <v>57</v>
      </c>
      <c r="F25" s="7">
        <v>41459</v>
      </c>
      <c r="G25" s="33">
        <v>2013</v>
      </c>
      <c r="H25" s="27" t="s">
        <v>58</v>
      </c>
      <c r="I25" s="5" t="s">
        <v>12</v>
      </c>
      <c r="J25" s="12" t="s">
        <v>274</v>
      </c>
      <c r="K25" s="10" t="s">
        <v>146</v>
      </c>
    </row>
    <row r="26" spans="1:11" ht="30" x14ac:dyDescent="0.25">
      <c r="A26" s="5">
        <v>18</v>
      </c>
      <c r="B26" s="5" t="s">
        <v>59</v>
      </c>
      <c r="C26" s="5" t="s">
        <v>60</v>
      </c>
      <c r="D26" s="5">
        <v>42591857</v>
      </c>
      <c r="E26" s="6" t="s">
        <v>61</v>
      </c>
      <c r="F26" s="7">
        <v>41460</v>
      </c>
      <c r="G26" s="33">
        <v>2013</v>
      </c>
      <c r="H26" s="27" t="s">
        <v>62</v>
      </c>
      <c r="I26" s="5" t="s">
        <v>25</v>
      </c>
      <c r="J26" s="12" t="s">
        <v>274</v>
      </c>
      <c r="K26" s="10" t="s">
        <v>146</v>
      </c>
    </row>
    <row r="27" spans="1:11" x14ac:dyDescent="0.25">
      <c r="A27" s="5">
        <v>19</v>
      </c>
      <c r="B27" s="5" t="s">
        <v>63</v>
      </c>
      <c r="C27" s="5">
        <v>123602</v>
      </c>
      <c r="D27" s="5">
        <v>55504986</v>
      </c>
      <c r="E27" s="6" t="s">
        <v>64</v>
      </c>
      <c r="F27" s="7">
        <v>41460</v>
      </c>
      <c r="G27" s="33">
        <v>2013</v>
      </c>
      <c r="H27" s="27" t="s">
        <v>65</v>
      </c>
      <c r="I27" s="5" t="s">
        <v>25</v>
      </c>
      <c r="J27" s="12" t="s">
        <v>274</v>
      </c>
      <c r="K27" s="10" t="s">
        <v>146</v>
      </c>
    </row>
    <row r="28" spans="1:11" ht="90" x14ac:dyDescent="0.25">
      <c r="A28" s="5">
        <v>20</v>
      </c>
      <c r="B28" s="5" t="s">
        <v>66</v>
      </c>
      <c r="C28" s="5">
        <v>1056412</v>
      </c>
      <c r="D28" s="5"/>
      <c r="E28" s="6" t="s">
        <v>67</v>
      </c>
      <c r="F28" s="7">
        <v>41460</v>
      </c>
      <c r="G28" s="33">
        <v>2013</v>
      </c>
      <c r="H28" s="27" t="s">
        <v>68</v>
      </c>
      <c r="I28" s="5" t="s">
        <v>12</v>
      </c>
      <c r="J28" s="12" t="s">
        <v>274</v>
      </c>
      <c r="K28" s="10" t="s">
        <v>146</v>
      </c>
    </row>
    <row r="29" spans="1:11" ht="45" x14ac:dyDescent="0.25">
      <c r="A29" s="5">
        <v>21</v>
      </c>
      <c r="B29" s="5" t="s">
        <v>69</v>
      </c>
      <c r="C29" s="5">
        <v>1108712</v>
      </c>
      <c r="D29" s="5">
        <v>55100075</v>
      </c>
      <c r="E29" s="6" t="s">
        <v>70</v>
      </c>
      <c r="F29" s="7">
        <v>41460</v>
      </c>
      <c r="G29" s="33">
        <v>2013</v>
      </c>
      <c r="H29" s="27" t="s">
        <v>71</v>
      </c>
      <c r="I29" s="5" t="s">
        <v>12</v>
      </c>
      <c r="J29" s="12" t="s">
        <v>274</v>
      </c>
      <c r="K29" s="10" t="s">
        <v>146</v>
      </c>
    </row>
    <row r="30" spans="1:11" x14ac:dyDescent="0.25">
      <c r="A30" s="5">
        <v>22</v>
      </c>
      <c r="B30" s="5" t="s">
        <v>72</v>
      </c>
      <c r="C30" s="5">
        <v>1229312</v>
      </c>
      <c r="D30" s="5">
        <v>54141903</v>
      </c>
      <c r="E30" s="6" t="s">
        <v>73</v>
      </c>
      <c r="F30" s="7">
        <v>41460</v>
      </c>
      <c r="G30" s="33">
        <v>2013</v>
      </c>
      <c r="H30" s="27" t="s">
        <v>74</v>
      </c>
      <c r="I30" s="5" t="s">
        <v>25</v>
      </c>
      <c r="J30" s="12" t="s">
        <v>274</v>
      </c>
      <c r="K30" s="10" t="s">
        <v>146</v>
      </c>
    </row>
    <row r="31" spans="1:11" ht="45" x14ac:dyDescent="0.25">
      <c r="A31" s="5">
        <v>23</v>
      </c>
      <c r="B31" s="5" t="s">
        <v>75</v>
      </c>
      <c r="C31" s="5">
        <v>1153812</v>
      </c>
      <c r="D31" s="5">
        <v>40858817</v>
      </c>
      <c r="E31" s="6" t="s">
        <v>76</v>
      </c>
      <c r="F31" s="7">
        <v>41460</v>
      </c>
      <c r="G31" s="33">
        <v>2013</v>
      </c>
      <c r="H31" s="27" t="s">
        <v>77</v>
      </c>
      <c r="I31" s="5" t="s">
        <v>25</v>
      </c>
      <c r="J31" s="12" t="s">
        <v>274</v>
      </c>
      <c r="K31" s="10" t="s">
        <v>146</v>
      </c>
    </row>
    <row r="32" spans="1:11" ht="30" x14ac:dyDescent="0.25">
      <c r="A32" s="5">
        <v>24</v>
      </c>
      <c r="B32" s="5" t="s">
        <v>78</v>
      </c>
      <c r="C32" s="5">
        <v>1234612</v>
      </c>
      <c r="D32" s="5">
        <v>50183650</v>
      </c>
      <c r="E32" s="6" t="s">
        <v>79</v>
      </c>
      <c r="F32" s="7">
        <v>41460</v>
      </c>
      <c r="G32" s="33">
        <v>2013</v>
      </c>
      <c r="H32" s="27" t="s">
        <v>80</v>
      </c>
      <c r="I32" s="5" t="s">
        <v>12</v>
      </c>
      <c r="J32" s="12" t="s">
        <v>274</v>
      </c>
      <c r="K32" s="10" t="s">
        <v>146</v>
      </c>
    </row>
    <row r="33" spans="1:11" ht="30" x14ac:dyDescent="0.25">
      <c r="A33" s="5">
        <v>25</v>
      </c>
      <c r="B33" s="5" t="s">
        <v>81</v>
      </c>
      <c r="C33" s="5">
        <v>1224612</v>
      </c>
      <c r="D33" s="5">
        <v>30321385</v>
      </c>
      <c r="E33" s="6" t="s">
        <v>82</v>
      </c>
      <c r="F33" s="7">
        <v>41460</v>
      </c>
      <c r="G33" s="33">
        <v>2013</v>
      </c>
      <c r="H33" s="27" t="s">
        <v>83</v>
      </c>
      <c r="I33" s="5" t="s">
        <v>12</v>
      </c>
      <c r="J33" s="12" t="s">
        <v>274</v>
      </c>
      <c r="K33" s="10" t="s">
        <v>146</v>
      </c>
    </row>
    <row r="34" spans="1:11" ht="30" x14ac:dyDescent="0.25">
      <c r="A34" s="5">
        <v>26</v>
      </c>
      <c r="B34" s="5" t="s">
        <v>84</v>
      </c>
      <c r="C34" s="5">
        <v>1171512</v>
      </c>
      <c r="D34" s="5">
        <v>47698408</v>
      </c>
      <c r="E34" s="6" t="s">
        <v>85</v>
      </c>
      <c r="F34" s="7">
        <v>41460</v>
      </c>
      <c r="G34" s="33">
        <v>2013</v>
      </c>
      <c r="H34" s="27" t="s">
        <v>86</v>
      </c>
      <c r="I34" s="5" t="s">
        <v>12</v>
      </c>
      <c r="J34" s="12" t="s">
        <v>274</v>
      </c>
      <c r="K34" s="10" t="s">
        <v>146</v>
      </c>
    </row>
    <row r="35" spans="1:11" ht="45" x14ac:dyDescent="0.25">
      <c r="A35" s="5">
        <v>27</v>
      </c>
      <c r="B35" s="5" t="s">
        <v>87</v>
      </c>
      <c r="C35" s="5">
        <v>1282212</v>
      </c>
      <c r="D35" s="5">
        <v>50191380</v>
      </c>
      <c r="E35" s="6" t="s">
        <v>88</v>
      </c>
      <c r="F35" s="7">
        <v>41460</v>
      </c>
      <c r="G35" s="33">
        <v>2013</v>
      </c>
      <c r="H35" s="27" t="s">
        <v>89</v>
      </c>
      <c r="I35" s="5" t="s">
        <v>12</v>
      </c>
      <c r="J35" s="12" t="s">
        <v>274</v>
      </c>
      <c r="K35" s="10" t="s">
        <v>146</v>
      </c>
    </row>
    <row r="36" spans="1:11" ht="45" x14ac:dyDescent="0.25">
      <c r="A36" s="5">
        <v>28</v>
      </c>
      <c r="B36" s="5" t="s">
        <v>90</v>
      </c>
      <c r="C36" s="5">
        <v>1044812</v>
      </c>
      <c r="D36" s="5">
        <v>53684411</v>
      </c>
      <c r="E36" s="11" t="s">
        <v>145</v>
      </c>
      <c r="F36" s="7">
        <v>41460</v>
      </c>
      <c r="G36" s="33">
        <v>2013</v>
      </c>
      <c r="H36" s="27" t="s">
        <v>91</v>
      </c>
      <c r="I36" s="5" t="s">
        <v>12</v>
      </c>
      <c r="J36" s="12" t="s">
        <v>274</v>
      </c>
      <c r="K36" s="10" t="s">
        <v>146</v>
      </c>
    </row>
    <row r="37" spans="1:11" ht="45" x14ac:dyDescent="0.25">
      <c r="A37" s="5">
        <v>29</v>
      </c>
      <c r="B37" s="5" t="s">
        <v>92</v>
      </c>
      <c r="C37" s="5">
        <v>1121112</v>
      </c>
      <c r="D37" s="5">
        <v>58503283</v>
      </c>
      <c r="E37" s="6" t="s">
        <v>93</v>
      </c>
      <c r="F37" s="7">
        <v>41460</v>
      </c>
      <c r="G37" s="33">
        <v>2013</v>
      </c>
      <c r="H37" s="27" t="s">
        <v>94</v>
      </c>
      <c r="I37" s="5" t="s">
        <v>25</v>
      </c>
      <c r="J37" s="12" t="s">
        <v>274</v>
      </c>
      <c r="K37" s="10" t="s">
        <v>146</v>
      </c>
    </row>
    <row r="38" spans="1:11" ht="45" x14ac:dyDescent="0.25">
      <c r="A38" s="5">
        <v>30</v>
      </c>
      <c r="B38" s="5" t="s">
        <v>95</v>
      </c>
      <c r="C38" s="5"/>
      <c r="D38" s="5"/>
      <c r="E38" s="6" t="s">
        <v>96</v>
      </c>
      <c r="F38" s="7">
        <v>41460</v>
      </c>
      <c r="G38" s="33">
        <v>2013</v>
      </c>
      <c r="H38" s="27" t="s">
        <v>97</v>
      </c>
      <c r="I38" s="5" t="s">
        <v>12</v>
      </c>
      <c r="J38" s="12" t="s">
        <v>274</v>
      </c>
      <c r="K38" s="10" t="s">
        <v>146</v>
      </c>
    </row>
    <row r="39" spans="1:11" ht="30" x14ac:dyDescent="0.25">
      <c r="A39" s="5">
        <v>31</v>
      </c>
      <c r="B39" s="5" t="s">
        <v>98</v>
      </c>
      <c r="C39" s="5">
        <v>1033412</v>
      </c>
      <c r="D39" s="5">
        <v>47686814</v>
      </c>
      <c r="E39" s="6" t="s">
        <v>99</v>
      </c>
      <c r="F39" s="7">
        <v>41463</v>
      </c>
      <c r="G39" s="33">
        <v>2013</v>
      </c>
      <c r="H39" s="27" t="s">
        <v>100</v>
      </c>
      <c r="I39" s="5" t="s">
        <v>12</v>
      </c>
      <c r="J39" s="12" t="s">
        <v>274</v>
      </c>
      <c r="K39" s="10" t="s">
        <v>146</v>
      </c>
    </row>
    <row r="40" spans="1:11" ht="120" x14ac:dyDescent="0.25">
      <c r="A40" s="5">
        <v>32</v>
      </c>
      <c r="B40" s="5" t="s">
        <v>101</v>
      </c>
      <c r="C40" s="5" t="s">
        <v>102</v>
      </c>
      <c r="D40" s="5">
        <v>52036467</v>
      </c>
      <c r="E40" s="6" t="s">
        <v>103</v>
      </c>
      <c r="F40" s="7">
        <v>41522</v>
      </c>
      <c r="G40" s="33">
        <v>2013</v>
      </c>
      <c r="H40" s="27" t="s">
        <v>104</v>
      </c>
      <c r="I40" s="5" t="s">
        <v>25</v>
      </c>
      <c r="J40" s="12" t="s">
        <v>274</v>
      </c>
      <c r="K40" s="10" t="s">
        <v>275</v>
      </c>
    </row>
    <row r="41" spans="1:11" ht="105" x14ac:dyDescent="0.25">
      <c r="A41" s="5">
        <v>33</v>
      </c>
      <c r="B41" s="5" t="s">
        <v>105</v>
      </c>
      <c r="C41" s="5">
        <v>22035</v>
      </c>
      <c r="D41" s="5">
        <v>53383709</v>
      </c>
      <c r="E41" s="6" t="s">
        <v>106</v>
      </c>
      <c r="F41" s="7">
        <v>41528</v>
      </c>
      <c r="G41" s="33">
        <v>2013</v>
      </c>
      <c r="H41" s="27" t="s">
        <v>107</v>
      </c>
      <c r="I41" s="5" t="s">
        <v>25</v>
      </c>
      <c r="J41" s="12" t="s">
        <v>274</v>
      </c>
      <c r="K41" s="10" t="s">
        <v>275</v>
      </c>
    </row>
    <row r="42" spans="1:11" ht="90" x14ac:dyDescent="0.25">
      <c r="A42" s="5">
        <v>34</v>
      </c>
      <c r="B42" s="5" t="s">
        <v>108</v>
      </c>
      <c r="C42" s="5" t="s">
        <v>109</v>
      </c>
      <c r="D42" s="5">
        <v>54825383</v>
      </c>
      <c r="E42" s="6" t="s">
        <v>110</v>
      </c>
      <c r="F42" s="7">
        <v>41535</v>
      </c>
      <c r="G42" s="33">
        <v>2013</v>
      </c>
      <c r="H42" s="27" t="s">
        <v>111</v>
      </c>
      <c r="I42" s="5" t="s">
        <v>25</v>
      </c>
      <c r="J42" s="12" t="s">
        <v>278</v>
      </c>
      <c r="K42" s="10" t="s">
        <v>276</v>
      </c>
    </row>
    <row r="43" spans="1:11" ht="45" x14ac:dyDescent="0.25">
      <c r="A43" s="5">
        <v>38</v>
      </c>
      <c r="B43" s="5" t="s">
        <v>121</v>
      </c>
      <c r="C43" s="5" t="s">
        <v>122</v>
      </c>
      <c r="D43" s="5">
        <v>41515193</v>
      </c>
      <c r="E43" s="6" t="s">
        <v>123</v>
      </c>
      <c r="F43" s="7">
        <v>41895</v>
      </c>
      <c r="G43" s="33">
        <v>2014</v>
      </c>
      <c r="H43" s="27" t="s">
        <v>285</v>
      </c>
      <c r="I43" s="5" t="s">
        <v>25</v>
      </c>
      <c r="J43" s="12" t="s">
        <v>278</v>
      </c>
      <c r="K43" s="10" t="s">
        <v>286</v>
      </c>
    </row>
    <row r="44" spans="1:11" ht="60" x14ac:dyDescent="0.25">
      <c r="A44" s="5">
        <v>44</v>
      </c>
      <c r="B44" s="5" t="s">
        <v>120</v>
      </c>
      <c r="C44" s="5">
        <v>1051609</v>
      </c>
      <c r="D44" s="11" t="s">
        <v>113</v>
      </c>
      <c r="E44" s="11" t="s">
        <v>145</v>
      </c>
      <c r="F44" s="7">
        <v>41911</v>
      </c>
      <c r="G44" s="33">
        <v>2014</v>
      </c>
      <c r="H44" s="27" t="s">
        <v>287</v>
      </c>
      <c r="I44" s="5" t="s">
        <v>25</v>
      </c>
      <c r="J44" s="12" t="s">
        <v>277</v>
      </c>
      <c r="K44" s="10" t="s">
        <v>288</v>
      </c>
    </row>
    <row r="45" spans="1:11" ht="30" x14ac:dyDescent="0.25">
      <c r="A45" s="5">
        <v>46</v>
      </c>
      <c r="B45" s="5" t="s">
        <v>131</v>
      </c>
      <c r="C45" s="5">
        <v>1327913</v>
      </c>
      <c r="D45" s="5">
        <v>40327867</v>
      </c>
      <c r="E45" s="6" t="s">
        <v>132</v>
      </c>
      <c r="F45" s="7">
        <v>41922</v>
      </c>
      <c r="G45" s="33">
        <v>2014</v>
      </c>
      <c r="H45" s="27" t="s">
        <v>289</v>
      </c>
      <c r="I45" s="5" t="s">
        <v>12</v>
      </c>
      <c r="J45" s="12" t="s">
        <v>278</v>
      </c>
      <c r="K45" s="10" t="s">
        <v>133</v>
      </c>
    </row>
    <row r="46" spans="1:11" ht="60" x14ac:dyDescent="0.25">
      <c r="A46" s="5">
        <v>47</v>
      </c>
      <c r="B46" s="5" t="s">
        <v>138</v>
      </c>
      <c r="C46" s="5">
        <v>1251614</v>
      </c>
      <c r="D46" s="5">
        <v>56905256</v>
      </c>
      <c r="E46" s="6" t="s">
        <v>139</v>
      </c>
      <c r="F46" s="7">
        <v>41925</v>
      </c>
      <c r="G46" s="33">
        <v>2014</v>
      </c>
      <c r="H46" s="27" t="s">
        <v>290</v>
      </c>
      <c r="I46" s="5" t="s">
        <v>25</v>
      </c>
      <c r="J46" s="12" t="s">
        <v>278</v>
      </c>
      <c r="K46" s="10" t="s">
        <v>291</v>
      </c>
    </row>
    <row r="47" spans="1:11" ht="210" x14ac:dyDescent="0.25">
      <c r="A47" s="5">
        <v>41</v>
      </c>
      <c r="B47" s="5" t="s">
        <v>141</v>
      </c>
      <c r="C47" s="5">
        <v>1326512</v>
      </c>
      <c r="D47" s="5">
        <v>30179438</v>
      </c>
      <c r="E47" s="6" t="s">
        <v>142</v>
      </c>
      <c r="F47" s="7">
        <v>41926</v>
      </c>
      <c r="G47" s="33">
        <v>2014</v>
      </c>
      <c r="H47" s="27" t="s">
        <v>140</v>
      </c>
      <c r="I47" s="5" t="s">
        <v>25</v>
      </c>
      <c r="J47" s="12" t="s">
        <v>278</v>
      </c>
      <c r="K47" s="10" t="s">
        <v>292</v>
      </c>
    </row>
    <row r="48" spans="1:11" ht="45" x14ac:dyDescent="0.25">
      <c r="A48" s="5">
        <v>42</v>
      </c>
      <c r="B48" s="5" t="s">
        <v>126</v>
      </c>
      <c r="C48" s="5">
        <v>1146908</v>
      </c>
      <c r="D48" s="5">
        <v>56999279</v>
      </c>
      <c r="E48" s="6" t="s">
        <v>127</v>
      </c>
      <c r="F48" s="7">
        <v>41933</v>
      </c>
      <c r="G48" s="33">
        <v>2014</v>
      </c>
      <c r="H48" s="27" t="s">
        <v>293</v>
      </c>
      <c r="I48" s="5" t="s">
        <v>12</v>
      </c>
      <c r="J48" s="12" t="s">
        <v>278</v>
      </c>
      <c r="K48" s="10" t="s">
        <v>294</v>
      </c>
    </row>
    <row r="49" spans="1:11" ht="90" x14ac:dyDescent="0.25">
      <c r="A49" s="5">
        <v>43</v>
      </c>
      <c r="B49" s="5" t="s">
        <v>128</v>
      </c>
      <c r="C49" s="5">
        <v>1023509</v>
      </c>
      <c r="D49" s="5">
        <v>301154553</v>
      </c>
      <c r="E49" s="6" t="s">
        <v>129</v>
      </c>
      <c r="F49" s="7">
        <v>41934</v>
      </c>
      <c r="G49" s="33">
        <v>2014</v>
      </c>
      <c r="H49" s="27" t="s">
        <v>295</v>
      </c>
      <c r="I49" s="5" t="s">
        <v>25</v>
      </c>
      <c r="J49" s="12" t="s">
        <v>279</v>
      </c>
      <c r="K49" s="10" t="s">
        <v>296</v>
      </c>
    </row>
    <row r="50" spans="1:11" ht="60" x14ac:dyDescent="0.25">
      <c r="A50" s="5">
        <v>45</v>
      </c>
      <c r="B50" s="11" t="s">
        <v>297</v>
      </c>
      <c r="C50" s="11" t="s">
        <v>297</v>
      </c>
      <c r="D50" s="11" t="s">
        <v>145</v>
      </c>
      <c r="E50" s="11" t="s">
        <v>145</v>
      </c>
      <c r="F50" s="7">
        <v>41934</v>
      </c>
      <c r="G50" s="33">
        <v>2014</v>
      </c>
      <c r="H50" s="27" t="s">
        <v>130</v>
      </c>
      <c r="I50" s="5" t="s">
        <v>25</v>
      </c>
      <c r="J50" s="12" t="s">
        <v>279</v>
      </c>
      <c r="K50" s="10" t="s">
        <v>298</v>
      </c>
    </row>
    <row r="51" spans="1:11" ht="225" x14ac:dyDescent="0.25">
      <c r="A51" s="5">
        <v>35</v>
      </c>
      <c r="B51" s="5" t="s">
        <v>134</v>
      </c>
      <c r="C51" s="5">
        <v>1294505</v>
      </c>
      <c r="D51" s="5">
        <v>50163959</v>
      </c>
      <c r="E51" s="6" t="s">
        <v>135</v>
      </c>
      <c r="F51" s="7">
        <v>41940</v>
      </c>
      <c r="G51" s="33">
        <v>2014</v>
      </c>
      <c r="H51" s="27" t="s">
        <v>136</v>
      </c>
      <c r="I51" s="5" t="s">
        <v>25</v>
      </c>
      <c r="J51" s="12" t="s">
        <v>278</v>
      </c>
      <c r="K51" s="10" t="s">
        <v>299</v>
      </c>
    </row>
    <row r="52" spans="1:11" ht="94.5" customHeight="1" x14ac:dyDescent="0.25">
      <c r="A52" s="5">
        <v>36</v>
      </c>
      <c r="B52" s="5" t="s">
        <v>112</v>
      </c>
      <c r="C52" s="11" t="s">
        <v>113</v>
      </c>
      <c r="D52" s="5">
        <v>55848004</v>
      </c>
      <c r="E52" s="6" t="s">
        <v>114</v>
      </c>
      <c r="F52" s="7">
        <v>41946</v>
      </c>
      <c r="G52" s="33">
        <v>2014</v>
      </c>
      <c r="H52" s="27" t="s">
        <v>300</v>
      </c>
      <c r="I52" s="5" t="s">
        <v>25</v>
      </c>
      <c r="J52" s="12" t="s">
        <v>278</v>
      </c>
      <c r="K52" s="10" t="s">
        <v>301</v>
      </c>
    </row>
    <row r="53" spans="1:11" ht="60" x14ac:dyDescent="0.25">
      <c r="A53" s="5">
        <v>37</v>
      </c>
      <c r="B53" s="5" t="s">
        <v>115</v>
      </c>
      <c r="C53" s="5">
        <v>1061306</v>
      </c>
      <c r="D53" s="5">
        <v>50199949</v>
      </c>
      <c r="E53" s="6" t="s">
        <v>116</v>
      </c>
      <c r="F53" s="7">
        <v>41947</v>
      </c>
      <c r="G53" s="33">
        <v>2014</v>
      </c>
      <c r="H53" s="27" t="s">
        <v>117</v>
      </c>
      <c r="I53" s="5" t="s">
        <v>25</v>
      </c>
      <c r="J53" s="12" t="s">
        <v>278</v>
      </c>
      <c r="K53" s="10" t="s">
        <v>302</v>
      </c>
    </row>
    <row r="54" spans="1:11" ht="45" x14ac:dyDescent="0.25">
      <c r="A54" s="5">
        <v>40</v>
      </c>
      <c r="B54" s="5" t="s">
        <v>118</v>
      </c>
      <c r="C54" s="5">
        <v>1359213</v>
      </c>
      <c r="D54" s="5">
        <v>54864353</v>
      </c>
      <c r="E54" s="6" t="s">
        <v>119</v>
      </c>
      <c r="F54" s="7">
        <v>41954</v>
      </c>
      <c r="G54" s="33">
        <v>2014</v>
      </c>
      <c r="H54" s="27" t="s">
        <v>303</v>
      </c>
      <c r="I54" s="5" t="s">
        <v>12</v>
      </c>
      <c r="J54" s="12" t="s">
        <v>279</v>
      </c>
      <c r="K54" s="10" t="s">
        <v>304</v>
      </c>
    </row>
    <row r="55" spans="1:11" ht="30" x14ac:dyDescent="0.25">
      <c r="A55" s="5">
        <v>39</v>
      </c>
      <c r="B55" s="11" t="s">
        <v>297</v>
      </c>
      <c r="C55" s="11" t="s">
        <v>297</v>
      </c>
      <c r="D55" s="11" t="s">
        <v>145</v>
      </c>
      <c r="E55" s="11" t="s">
        <v>145</v>
      </c>
      <c r="F55" s="23">
        <v>41973</v>
      </c>
      <c r="G55" s="33">
        <v>2014</v>
      </c>
      <c r="H55" s="27" t="s">
        <v>124</v>
      </c>
      <c r="I55" s="5" t="s">
        <v>25</v>
      </c>
      <c r="J55" s="12" t="s">
        <v>280</v>
      </c>
      <c r="K55" s="10" t="s">
        <v>125</v>
      </c>
    </row>
    <row r="56" spans="1:11" ht="45" x14ac:dyDescent="0.25">
      <c r="A56" s="5">
        <v>48</v>
      </c>
      <c r="B56" s="5" t="s">
        <v>150</v>
      </c>
      <c r="C56" s="5" t="s">
        <v>151</v>
      </c>
      <c r="D56" s="5">
        <v>51055693</v>
      </c>
      <c r="E56" s="6" t="s">
        <v>152</v>
      </c>
      <c r="F56" s="7">
        <v>42019</v>
      </c>
      <c r="G56" s="33">
        <v>2015</v>
      </c>
      <c r="H56" s="27" t="s">
        <v>305</v>
      </c>
      <c r="I56" s="5" t="s">
        <v>25</v>
      </c>
      <c r="J56" s="5" t="s">
        <v>280</v>
      </c>
      <c r="K56" s="10" t="s">
        <v>283</v>
      </c>
    </row>
    <row r="57" spans="1:11" ht="30" x14ac:dyDescent="0.25">
      <c r="A57" s="5">
        <v>49</v>
      </c>
      <c r="B57" s="5" t="s">
        <v>164</v>
      </c>
      <c r="C57" s="5">
        <v>1053611</v>
      </c>
      <c r="D57" s="5">
        <v>54827032</v>
      </c>
      <c r="E57" s="6" t="s">
        <v>165</v>
      </c>
      <c r="F57" s="7">
        <v>42036</v>
      </c>
      <c r="G57" s="33">
        <v>2015</v>
      </c>
      <c r="H57" s="27" t="s">
        <v>166</v>
      </c>
      <c r="I57" s="5" t="s">
        <v>12</v>
      </c>
      <c r="J57" s="5" t="s">
        <v>278</v>
      </c>
      <c r="K57" s="10" t="s">
        <v>167</v>
      </c>
    </row>
    <row r="58" spans="1:11" ht="90" x14ac:dyDescent="0.25">
      <c r="A58" s="5">
        <v>50</v>
      </c>
      <c r="B58" s="5" t="s">
        <v>168</v>
      </c>
      <c r="C58" s="5">
        <v>1116808</v>
      </c>
      <c r="D58" s="5">
        <v>45451104</v>
      </c>
      <c r="E58" s="6" t="s">
        <v>169</v>
      </c>
      <c r="F58" s="7">
        <v>42036</v>
      </c>
      <c r="G58" s="33">
        <v>2015</v>
      </c>
      <c r="H58" s="27" t="s">
        <v>306</v>
      </c>
      <c r="I58" s="5" t="s">
        <v>12</v>
      </c>
      <c r="J58" s="5" t="s">
        <v>274</v>
      </c>
      <c r="K58" s="10" t="s">
        <v>281</v>
      </c>
    </row>
    <row r="59" spans="1:11" ht="45" x14ac:dyDescent="0.25">
      <c r="A59" s="5">
        <v>51</v>
      </c>
      <c r="B59" s="5" t="s">
        <v>170</v>
      </c>
      <c r="C59" s="11" t="s">
        <v>173</v>
      </c>
      <c r="D59" s="5">
        <v>30331866</v>
      </c>
      <c r="E59" s="6" t="s">
        <v>171</v>
      </c>
      <c r="F59" s="7">
        <v>42039</v>
      </c>
      <c r="G59" s="33">
        <v>2015</v>
      </c>
      <c r="H59" s="27" t="s">
        <v>174</v>
      </c>
      <c r="I59" s="5" t="s">
        <v>25</v>
      </c>
      <c r="J59" s="5" t="s">
        <v>278</v>
      </c>
      <c r="K59" s="10" t="s">
        <v>175</v>
      </c>
    </row>
    <row r="60" spans="1:11" ht="90.75" customHeight="1" x14ac:dyDescent="0.25">
      <c r="A60" s="5">
        <v>52</v>
      </c>
      <c r="B60" s="5" t="s">
        <v>153</v>
      </c>
      <c r="C60" s="5">
        <v>1181814</v>
      </c>
      <c r="D60" s="5">
        <v>40911550</v>
      </c>
      <c r="E60" s="6" t="s">
        <v>154</v>
      </c>
      <c r="F60" s="7">
        <v>42040</v>
      </c>
      <c r="G60" s="33">
        <v>2015</v>
      </c>
      <c r="H60" s="27" t="s">
        <v>155</v>
      </c>
      <c r="I60" s="5" t="s">
        <v>12</v>
      </c>
      <c r="J60" s="12" t="s">
        <v>307</v>
      </c>
      <c r="K60" s="10" t="s">
        <v>156</v>
      </c>
    </row>
    <row r="61" spans="1:11" ht="75" x14ac:dyDescent="0.25">
      <c r="A61" s="5">
        <v>53</v>
      </c>
      <c r="B61" s="5" t="s">
        <v>157</v>
      </c>
      <c r="C61" s="5">
        <v>1134810</v>
      </c>
      <c r="D61" s="5">
        <v>54857843</v>
      </c>
      <c r="E61" s="6" t="s">
        <v>158</v>
      </c>
      <c r="F61" s="7">
        <v>42055</v>
      </c>
      <c r="G61" s="33">
        <v>2015</v>
      </c>
      <c r="H61" s="27" t="s">
        <v>308</v>
      </c>
      <c r="I61" s="5" t="s">
        <v>25</v>
      </c>
      <c r="J61" s="5" t="s">
        <v>278</v>
      </c>
      <c r="K61" s="10" t="s">
        <v>159</v>
      </c>
    </row>
    <row r="62" spans="1:11" ht="110.25" customHeight="1" x14ac:dyDescent="0.25">
      <c r="A62" s="5">
        <v>54</v>
      </c>
      <c r="B62" s="5" t="s">
        <v>157</v>
      </c>
      <c r="C62" s="5">
        <v>1134810</v>
      </c>
      <c r="D62" s="5">
        <v>54857843</v>
      </c>
      <c r="E62" s="6" t="s">
        <v>158</v>
      </c>
      <c r="F62" s="7">
        <v>42055</v>
      </c>
      <c r="G62" s="33">
        <v>2015</v>
      </c>
      <c r="H62" s="27" t="s">
        <v>309</v>
      </c>
      <c r="I62" s="5" t="s">
        <v>25</v>
      </c>
      <c r="J62" s="5" t="s">
        <v>278</v>
      </c>
      <c r="K62" s="10" t="s">
        <v>310</v>
      </c>
    </row>
    <row r="63" spans="1:11" ht="75" x14ac:dyDescent="0.25">
      <c r="A63" s="5">
        <v>55</v>
      </c>
      <c r="B63" s="5" t="s">
        <v>160</v>
      </c>
      <c r="C63" s="5">
        <v>1016413</v>
      </c>
      <c r="D63" s="5">
        <v>30055026</v>
      </c>
      <c r="E63" s="6" t="s">
        <v>161</v>
      </c>
      <c r="F63" s="7">
        <v>42061</v>
      </c>
      <c r="G63" s="33">
        <v>2015</v>
      </c>
      <c r="H63" s="27" t="s">
        <v>162</v>
      </c>
      <c r="I63" s="5" t="s">
        <v>25</v>
      </c>
      <c r="J63" s="5" t="s">
        <v>277</v>
      </c>
      <c r="K63" s="10" t="s">
        <v>163</v>
      </c>
    </row>
    <row r="64" spans="1:11" ht="30" x14ac:dyDescent="0.25">
      <c r="A64" s="5">
        <v>56</v>
      </c>
      <c r="B64" s="5" t="s">
        <v>176</v>
      </c>
      <c r="C64" s="5">
        <v>1275515</v>
      </c>
      <c r="D64" s="5">
        <v>42203535</v>
      </c>
      <c r="E64" s="6" t="s">
        <v>177</v>
      </c>
      <c r="F64" s="7">
        <v>42072</v>
      </c>
      <c r="G64" s="33">
        <v>2015</v>
      </c>
      <c r="H64" s="27" t="s">
        <v>178</v>
      </c>
      <c r="I64" s="5" t="s">
        <v>12</v>
      </c>
      <c r="J64" s="5" t="s">
        <v>278</v>
      </c>
      <c r="K64" s="10" t="s">
        <v>179</v>
      </c>
    </row>
    <row r="65" spans="1:11" ht="60" x14ac:dyDescent="0.25">
      <c r="A65" s="5">
        <v>57</v>
      </c>
      <c r="B65" s="5" t="s">
        <v>180</v>
      </c>
      <c r="C65" s="11" t="s">
        <v>145</v>
      </c>
      <c r="D65" s="11" t="s">
        <v>173</v>
      </c>
      <c r="E65" s="11" t="s">
        <v>181</v>
      </c>
      <c r="F65" s="7">
        <v>42073</v>
      </c>
      <c r="G65" s="33">
        <v>2015</v>
      </c>
      <c r="H65" s="27" t="s">
        <v>311</v>
      </c>
      <c r="I65" s="5" t="s">
        <v>25</v>
      </c>
      <c r="J65" s="5" t="s">
        <v>274</v>
      </c>
      <c r="K65" s="10" t="s">
        <v>182</v>
      </c>
    </row>
    <row r="66" spans="1:11" ht="90" x14ac:dyDescent="0.25">
      <c r="A66" s="5">
        <v>58</v>
      </c>
      <c r="B66" s="5" t="s">
        <v>183</v>
      </c>
      <c r="C66" s="5">
        <v>1204812</v>
      </c>
      <c r="D66" s="5">
        <v>55509042</v>
      </c>
      <c r="E66" s="6" t="s">
        <v>184</v>
      </c>
      <c r="F66" s="7">
        <v>42076</v>
      </c>
      <c r="G66" s="33">
        <v>2015</v>
      </c>
      <c r="H66" s="27" t="s">
        <v>312</v>
      </c>
      <c r="I66" s="5" t="s">
        <v>25</v>
      </c>
      <c r="J66" s="5" t="s">
        <v>277</v>
      </c>
      <c r="K66" s="10" t="s">
        <v>185</v>
      </c>
    </row>
    <row r="67" spans="1:11" ht="45" x14ac:dyDescent="0.25">
      <c r="A67" s="5">
        <v>59</v>
      </c>
      <c r="B67" s="5" t="s">
        <v>213</v>
      </c>
      <c r="C67" s="5">
        <v>1111006</v>
      </c>
      <c r="D67" s="5">
        <v>57522610</v>
      </c>
      <c r="E67" s="6" t="s">
        <v>214</v>
      </c>
      <c r="F67" s="7">
        <v>42100</v>
      </c>
      <c r="G67" s="33">
        <v>2015</v>
      </c>
      <c r="H67" s="27" t="s">
        <v>367</v>
      </c>
      <c r="I67" s="5" t="s">
        <v>12</v>
      </c>
      <c r="J67" s="12" t="s">
        <v>307</v>
      </c>
      <c r="K67" s="10" t="s">
        <v>313</v>
      </c>
    </row>
    <row r="68" spans="1:11" ht="90" x14ac:dyDescent="0.25">
      <c r="A68" s="5">
        <v>60</v>
      </c>
      <c r="B68" s="5" t="s">
        <v>186</v>
      </c>
      <c r="C68" s="11" t="s">
        <v>173</v>
      </c>
      <c r="D68" s="5">
        <v>53206853</v>
      </c>
      <c r="E68" s="11" t="s">
        <v>172</v>
      </c>
      <c r="F68" s="7">
        <v>42125</v>
      </c>
      <c r="G68" s="33">
        <v>2015</v>
      </c>
      <c r="H68" s="27" t="s">
        <v>314</v>
      </c>
      <c r="I68" s="5" t="s">
        <v>25</v>
      </c>
      <c r="J68" s="5" t="s">
        <v>278</v>
      </c>
      <c r="K68" s="10" t="s">
        <v>315</v>
      </c>
    </row>
    <row r="69" spans="1:11" ht="90" x14ac:dyDescent="0.25">
      <c r="A69" s="5">
        <v>61</v>
      </c>
      <c r="B69" s="5" t="s">
        <v>187</v>
      </c>
      <c r="C69" s="5">
        <v>1088110</v>
      </c>
      <c r="D69" s="5">
        <v>57089696</v>
      </c>
      <c r="E69" s="6" t="s">
        <v>188</v>
      </c>
      <c r="F69" s="7">
        <v>42151</v>
      </c>
      <c r="G69" s="33">
        <v>2015</v>
      </c>
      <c r="H69" s="27" t="s">
        <v>189</v>
      </c>
      <c r="I69" s="5" t="s">
        <v>25</v>
      </c>
      <c r="J69" s="5" t="s">
        <v>278</v>
      </c>
      <c r="K69" s="10" t="s">
        <v>190</v>
      </c>
    </row>
    <row r="70" spans="1:11" ht="75" x14ac:dyDescent="0.25">
      <c r="A70" s="5">
        <v>62</v>
      </c>
      <c r="B70" s="25" t="s">
        <v>148</v>
      </c>
      <c r="C70" s="25">
        <v>1005202</v>
      </c>
      <c r="D70" s="25">
        <v>57190222</v>
      </c>
      <c r="E70" s="6" t="s">
        <v>149</v>
      </c>
      <c r="F70" s="7">
        <v>42166</v>
      </c>
      <c r="G70" s="33">
        <v>2015</v>
      </c>
      <c r="H70" s="29" t="s">
        <v>191</v>
      </c>
      <c r="I70" s="25" t="s">
        <v>25</v>
      </c>
      <c r="J70" s="5" t="s">
        <v>280</v>
      </c>
      <c r="K70" s="24" t="s">
        <v>192</v>
      </c>
    </row>
    <row r="71" spans="1:11" x14ac:dyDescent="0.25">
      <c r="A71" s="5">
        <v>63</v>
      </c>
      <c r="B71" s="5" t="s">
        <v>197</v>
      </c>
      <c r="C71" s="5" t="s">
        <v>200</v>
      </c>
      <c r="D71" s="5">
        <v>42209412</v>
      </c>
      <c r="E71" s="6" t="s">
        <v>195</v>
      </c>
      <c r="F71" s="7">
        <v>42309</v>
      </c>
      <c r="G71" s="33">
        <v>2015</v>
      </c>
      <c r="H71" s="27" t="s">
        <v>316</v>
      </c>
      <c r="I71" s="5" t="s">
        <v>12</v>
      </c>
      <c r="J71" s="5" t="s">
        <v>274</v>
      </c>
      <c r="K71" s="10" t="s">
        <v>284</v>
      </c>
    </row>
    <row r="72" spans="1:11" ht="45" x14ac:dyDescent="0.25">
      <c r="A72" s="5">
        <v>64</v>
      </c>
      <c r="B72" s="5" t="s">
        <v>196</v>
      </c>
      <c r="C72" s="5">
        <v>9761</v>
      </c>
      <c r="D72" s="5">
        <v>42165507</v>
      </c>
      <c r="E72" s="6" t="s">
        <v>201</v>
      </c>
      <c r="F72" s="7">
        <v>42326</v>
      </c>
      <c r="G72" s="33">
        <v>2015</v>
      </c>
      <c r="H72" s="27" t="s">
        <v>317</v>
      </c>
      <c r="I72" s="5" t="s">
        <v>12</v>
      </c>
      <c r="J72" s="12" t="s">
        <v>307</v>
      </c>
      <c r="K72" s="10" t="s">
        <v>202</v>
      </c>
    </row>
    <row r="73" spans="1:11" ht="60" x14ac:dyDescent="0.25">
      <c r="A73" s="5">
        <v>65</v>
      </c>
      <c r="B73" s="5" t="s">
        <v>205</v>
      </c>
      <c r="C73" s="5" t="s">
        <v>206</v>
      </c>
      <c r="D73" s="5">
        <v>53063399</v>
      </c>
      <c r="E73" s="5" t="s">
        <v>207</v>
      </c>
      <c r="F73" s="7">
        <v>42399</v>
      </c>
      <c r="G73" s="33">
        <v>2016</v>
      </c>
      <c r="H73" s="27" t="s">
        <v>318</v>
      </c>
      <c r="I73" s="5" t="s">
        <v>25</v>
      </c>
      <c r="J73" s="5" t="s">
        <v>278</v>
      </c>
      <c r="K73" s="10" t="s">
        <v>319</v>
      </c>
    </row>
    <row r="74" spans="1:11" ht="105" customHeight="1" x14ac:dyDescent="0.25">
      <c r="A74" s="5">
        <v>66</v>
      </c>
      <c r="B74" s="5" t="s">
        <v>208</v>
      </c>
      <c r="C74" s="5">
        <v>2491315</v>
      </c>
      <c r="D74" s="5">
        <v>30361623</v>
      </c>
      <c r="E74" s="6" t="s">
        <v>209</v>
      </c>
      <c r="F74" s="7">
        <v>42409</v>
      </c>
      <c r="G74" s="33">
        <v>2016</v>
      </c>
      <c r="H74" s="27" t="s">
        <v>320</v>
      </c>
      <c r="I74" s="5" t="s">
        <v>12</v>
      </c>
      <c r="J74" s="12" t="s">
        <v>307</v>
      </c>
      <c r="K74" s="10" t="s">
        <v>219</v>
      </c>
    </row>
    <row r="75" spans="1:11" x14ac:dyDescent="0.25">
      <c r="A75" s="5">
        <v>67</v>
      </c>
      <c r="B75" s="11" t="s">
        <v>297</v>
      </c>
      <c r="C75" s="11" t="s">
        <v>297</v>
      </c>
      <c r="D75" s="5" t="s">
        <v>210</v>
      </c>
      <c r="E75" s="5" t="s">
        <v>211</v>
      </c>
      <c r="F75" s="7">
        <v>42416</v>
      </c>
      <c r="G75" s="33">
        <v>2016</v>
      </c>
      <c r="H75" s="27" t="s">
        <v>212</v>
      </c>
      <c r="I75" s="5" t="s">
        <v>12</v>
      </c>
      <c r="J75" s="5" t="s">
        <v>279</v>
      </c>
      <c r="K75" s="10" t="s">
        <v>220</v>
      </c>
    </row>
    <row r="76" spans="1:11" ht="90" x14ac:dyDescent="0.25">
      <c r="A76" s="5">
        <v>68</v>
      </c>
      <c r="B76" s="5" t="s">
        <v>203</v>
      </c>
      <c r="C76" s="5">
        <v>1228806</v>
      </c>
      <c r="D76" s="5">
        <v>54701483</v>
      </c>
      <c r="E76" s="6" t="s">
        <v>204</v>
      </c>
      <c r="F76" s="7">
        <v>42437</v>
      </c>
      <c r="G76" s="33">
        <v>2016</v>
      </c>
      <c r="H76" s="27" t="s">
        <v>321</v>
      </c>
      <c r="I76" s="5" t="s">
        <v>12</v>
      </c>
      <c r="J76" s="5" t="s">
        <v>279</v>
      </c>
      <c r="K76" s="10" t="s">
        <v>218</v>
      </c>
    </row>
    <row r="77" spans="1:11" ht="75" x14ac:dyDescent="0.25">
      <c r="A77" s="5">
        <v>69</v>
      </c>
      <c r="B77" s="5" t="s">
        <v>198</v>
      </c>
      <c r="C77" s="5">
        <v>1226311</v>
      </c>
      <c r="D77" s="5">
        <v>58629253</v>
      </c>
      <c r="E77" s="6" t="s">
        <v>194</v>
      </c>
      <c r="F77" s="7">
        <v>42468</v>
      </c>
      <c r="G77" s="33">
        <v>2016</v>
      </c>
      <c r="H77" s="27" t="s">
        <v>322</v>
      </c>
      <c r="I77" s="5" t="s">
        <v>25</v>
      </c>
      <c r="J77" s="12" t="s">
        <v>307</v>
      </c>
      <c r="K77" s="10" t="s">
        <v>323</v>
      </c>
    </row>
    <row r="78" spans="1:11" ht="53.25" customHeight="1" x14ac:dyDescent="0.25">
      <c r="A78" s="5">
        <v>70</v>
      </c>
      <c r="B78" s="5" t="s">
        <v>199</v>
      </c>
      <c r="C78" s="5">
        <v>103305</v>
      </c>
      <c r="D78" s="5">
        <v>58453635</v>
      </c>
      <c r="E78" s="6" t="s">
        <v>193</v>
      </c>
      <c r="F78" s="7">
        <v>42492</v>
      </c>
      <c r="G78" s="33">
        <v>2016</v>
      </c>
      <c r="H78" s="27" t="s">
        <v>324</v>
      </c>
      <c r="I78" s="5" t="s">
        <v>25</v>
      </c>
      <c r="J78" s="5" t="s">
        <v>278</v>
      </c>
      <c r="K78" s="10" t="s">
        <v>325</v>
      </c>
    </row>
    <row r="79" spans="1:11" ht="30" x14ac:dyDescent="0.25">
      <c r="A79" s="5">
        <v>71</v>
      </c>
      <c r="B79" s="5" t="s">
        <v>215</v>
      </c>
      <c r="C79" s="5">
        <v>230930867</v>
      </c>
      <c r="D79" s="5" t="s">
        <v>216</v>
      </c>
      <c r="E79" s="6" t="s">
        <v>217</v>
      </c>
      <c r="F79" s="7">
        <v>42618</v>
      </c>
      <c r="G79" s="33">
        <v>2016</v>
      </c>
      <c r="H79" s="27" t="s">
        <v>326</v>
      </c>
      <c r="I79" s="5" t="s">
        <v>12</v>
      </c>
      <c r="J79" s="5" t="s">
        <v>278</v>
      </c>
      <c r="K79" s="10" t="s">
        <v>221</v>
      </c>
    </row>
    <row r="80" spans="1:11" ht="30" x14ac:dyDescent="0.25">
      <c r="A80" s="5">
        <v>72</v>
      </c>
      <c r="B80" s="5" t="s">
        <v>223</v>
      </c>
      <c r="C80" s="5">
        <v>1072208</v>
      </c>
      <c r="D80" s="5">
        <v>24717873</v>
      </c>
      <c r="E80" s="6" t="s">
        <v>222</v>
      </c>
      <c r="F80" s="7">
        <v>42632</v>
      </c>
      <c r="G80" s="33">
        <v>2016</v>
      </c>
      <c r="H80" s="27" t="s">
        <v>327</v>
      </c>
      <c r="I80" s="5" t="s">
        <v>12</v>
      </c>
      <c r="J80" s="5" t="s">
        <v>274</v>
      </c>
      <c r="K80" s="10" t="s">
        <v>328</v>
      </c>
    </row>
    <row r="81" spans="1:11" ht="30" x14ac:dyDescent="0.25">
      <c r="A81" s="5">
        <v>73</v>
      </c>
      <c r="B81" s="5" t="s">
        <v>243</v>
      </c>
      <c r="C81" s="15">
        <v>1072208</v>
      </c>
      <c r="D81" s="5">
        <v>24717873</v>
      </c>
      <c r="E81" s="17" t="s">
        <v>244</v>
      </c>
      <c r="F81" s="7">
        <v>42632</v>
      </c>
      <c r="G81" s="33">
        <v>2016</v>
      </c>
      <c r="H81" s="27" t="s">
        <v>329</v>
      </c>
      <c r="I81" s="5" t="s">
        <v>12</v>
      </c>
      <c r="J81" s="5" t="s">
        <v>274</v>
      </c>
      <c r="K81" s="10" t="s">
        <v>330</v>
      </c>
    </row>
    <row r="82" spans="1:11" ht="45" x14ac:dyDescent="0.25">
      <c r="A82" s="5">
        <v>74</v>
      </c>
      <c r="B82" s="5" t="s">
        <v>331</v>
      </c>
      <c r="C82" s="15">
        <v>1050014</v>
      </c>
      <c r="D82" s="5">
        <v>47157392</v>
      </c>
      <c r="E82" s="6" t="s">
        <v>253</v>
      </c>
      <c r="F82" s="7">
        <v>42767</v>
      </c>
      <c r="G82" s="33">
        <v>2017</v>
      </c>
      <c r="H82" s="27" t="s">
        <v>332</v>
      </c>
      <c r="I82" s="5" t="s">
        <v>12</v>
      </c>
      <c r="J82" s="12" t="s">
        <v>307</v>
      </c>
      <c r="K82" s="10" t="s">
        <v>333</v>
      </c>
    </row>
    <row r="83" spans="1:11" x14ac:dyDescent="0.25">
      <c r="A83" s="5">
        <v>75</v>
      </c>
      <c r="B83" s="5" t="s">
        <v>249</v>
      </c>
      <c r="C83" s="5" t="s">
        <v>210</v>
      </c>
      <c r="D83" s="5" t="s">
        <v>210</v>
      </c>
      <c r="E83" s="6" t="s">
        <v>119</v>
      </c>
      <c r="F83" s="14">
        <v>42795</v>
      </c>
      <c r="G83" s="33">
        <v>2017</v>
      </c>
      <c r="H83" s="27" t="s">
        <v>250</v>
      </c>
      <c r="I83" s="5" t="s">
        <v>12</v>
      </c>
      <c r="J83" s="5" t="s">
        <v>279</v>
      </c>
      <c r="K83" s="10" t="s">
        <v>251</v>
      </c>
    </row>
    <row r="84" spans="1:11" ht="90" x14ac:dyDescent="0.25">
      <c r="A84" s="5">
        <v>76</v>
      </c>
      <c r="B84" s="5" t="s">
        <v>245</v>
      </c>
      <c r="C84" s="15">
        <v>1326413</v>
      </c>
      <c r="D84" s="11" t="s">
        <v>246</v>
      </c>
      <c r="E84" s="6" t="s">
        <v>247</v>
      </c>
      <c r="F84" s="7">
        <v>42807</v>
      </c>
      <c r="G84" s="33">
        <v>2017</v>
      </c>
      <c r="H84" s="27" t="s">
        <v>334</v>
      </c>
      <c r="I84" s="5" t="s">
        <v>12</v>
      </c>
      <c r="J84" s="5" t="s">
        <v>279</v>
      </c>
      <c r="K84" s="10" t="s">
        <v>248</v>
      </c>
    </row>
    <row r="85" spans="1:11" ht="60" x14ac:dyDescent="0.25">
      <c r="A85" s="5">
        <v>77</v>
      </c>
      <c r="B85" s="5" t="s">
        <v>335</v>
      </c>
      <c r="C85" s="15">
        <v>1102216</v>
      </c>
      <c r="D85" s="5">
        <v>27704436</v>
      </c>
      <c r="E85" s="6" t="s">
        <v>252</v>
      </c>
      <c r="F85" s="7">
        <v>42991</v>
      </c>
      <c r="G85" s="33">
        <v>2017</v>
      </c>
      <c r="H85" s="27" t="s">
        <v>336</v>
      </c>
      <c r="I85" s="5" t="s">
        <v>12</v>
      </c>
      <c r="J85" s="5" t="s">
        <v>278</v>
      </c>
      <c r="K85" s="10" t="s">
        <v>337</v>
      </c>
    </row>
    <row r="86" spans="1:11" ht="75" x14ac:dyDescent="0.25">
      <c r="A86" s="5">
        <v>78</v>
      </c>
      <c r="B86" s="5" t="s">
        <v>224</v>
      </c>
      <c r="C86" s="5">
        <v>1061306</v>
      </c>
      <c r="D86" s="5">
        <v>53103400</v>
      </c>
      <c r="E86" s="6" t="s">
        <v>116</v>
      </c>
      <c r="F86" s="7">
        <v>43118</v>
      </c>
      <c r="G86" s="33">
        <v>2018</v>
      </c>
      <c r="H86" s="27" t="s">
        <v>225</v>
      </c>
      <c r="I86" s="5" t="s">
        <v>25</v>
      </c>
      <c r="J86" s="5" t="s">
        <v>279</v>
      </c>
      <c r="K86" s="10" t="s">
        <v>338</v>
      </c>
    </row>
    <row r="87" spans="1:11" ht="90" x14ac:dyDescent="0.25">
      <c r="A87" s="5">
        <v>79</v>
      </c>
      <c r="B87" s="5" t="s">
        <v>339</v>
      </c>
      <c r="C87" s="5">
        <v>2343517</v>
      </c>
      <c r="D87" s="5">
        <v>56881149</v>
      </c>
      <c r="E87" s="6" t="s">
        <v>226</v>
      </c>
      <c r="F87" s="7">
        <v>43123</v>
      </c>
      <c r="G87" s="33">
        <v>2018</v>
      </c>
      <c r="H87" s="27" t="s">
        <v>340</v>
      </c>
      <c r="I87" s="5" t="s">
        <v>25</v>
      </c>
      <c r="J87" s="5" t="s">
        <v>278</v>
      </c>
      <c r="K87" s="10" t="s">
        <v>227</v>
      </c>
    </row>
    <row r="88" spans="1:11" ht="60" x14ac:dyDescent="0.25">
      <c r="A88" s="5">
        <v>80</v>
      </c>
      <c r="B88" s="5" t="s">
        <v>341</v>
      </c>
      <c r="C88" s="15" t="s">
        <v>228</v>
      </c>
      <c r="D88" s="5" t="s">
        <v>210</v>
      </c>
      <c r="E88" s="6" t="s">
        <v>229</v>
      </c>
      <c r="F88" s="7">
        <v>43153</v>
      </c>
      <c r="G88" s="33">
        <v>2018</v>
      </c>
      <c r="H88" s="27" t="s">
        <v>342</v>
      </c>
      <c r="I88" s="5" t="s">
        <v>12</v>
      </c>
      <c r="J88" s="5" t="s">
        <v>280</v>
      </c>
      <c r="K88" s="10" t="s">
        <v>230</v>
      </c>
    </row>
    <row r="89" spans="1:11" ht="75" x14ac:dyDescent="0.25">
      <c r="A89" s="5">
        <v>81</v>
      </c>
      <c r="B89" s="5" t="s">
        <v>231</v>
      </c>
      <c r="C89" s="5">
        <v>1010416</v>
      </c>
      <c r="D89" s="5">
        <v>30293822</v>
      </c>
      <c r="E89" s="6" t="s">
        <v>232</v>
      </c>
      <c r="F89" s="16">
        <v>43154</v>
      </c>
      <c r="G89" s="33">
        <v>2018</v>
      </c>
      <c r="H89" s="27" t="s">
        <v>343</v>
      </c>
      <c r="I89" s="5" t="s">
        <v>25</v>
      </c>
      <c r="J89" s="5" t="s">
        <v>279</v>
      </c>
      <c r="K89" s="10" t="s">
        <v>344</v>
      </c>
    </row>
    <row r="90" spans="1:11" ht="60" x14ac:dyDescent="0.25">
      <c r="A90" s="5">
        <v>82</v>
      </c>
      <c r="B90" s="5" t="s">
        <v>345</v>
      </c>
      <c r="C90" s="5">
        <v>1341113</v>
      </c>
      <c r="D90" s="5">
        <v>57036390</v>
      </c>
      <c r="E90" s="6" t="s">
        <v>233</v>
      </c>
      <c r="F90" s="7">
        <v>43174</v>
      </c>
      <c r="G90" s="33">
        <v>2018</v>
      </c>
      <c r="H90" s="27" t="s">
        <v>346</v>
      </c>
      <c r="I90" s="5" t="s">
        <v>25</v>
      </c>
      <c r="J90" s="5" t="s">
        <v>280</v>
      </c>
      <c r="K90" s="10" t="s">
        <v>347</v>
      </c>
    </row>
    <row r="91" spans="1:11" ht="30" x14ac:dyDescent="0.25">
      <c r="A91" s="5">
        <v>83</v>
      </c>
      <c r="B91" s="5" t="s">
        <v>348</v>
      </c>
      <c r="C91" s="5">
        <v>2075014</v>
      </c>
      <c r="D91" s="5" t="s">
        <v>210</v>
      </c>
      <c r="E91" s="5" t="s">
        <v>210</v>
      </c>
      <c r="F91" s="7">
        <v>43213</v>
      </c>
      <c r="G91" s="33">
        <v>2018</v>
      </c>
      <c r="H91" s="27" t="s">
        <v>237</v>
      </c>
      <c r="I91" s="5" t="s">
        <v>12</v>
      </c>
      <c r="J91" s="5" t="s">
        <v>278</v>
      </c>
      <c r="K91" s="10" t="s">
        <v>349</v>
      </c>
    </row>
    <row r="92" spans="1:11" ht="30" x14ac:dyDescent="0.25">
      <c r="A92" s="5">
        <v>84</v>
      </c>
      <c r="B92" s="5" t="s">
        <v>350</v>
      </c>
      <c r="C92" s="15" t="s">
        <v>235</v>
      </c>
      <c r="D92" s="5">
        <v>41830803</v>
      </c>
      <c r="E92" s="6" t="s">
        <v>236</v>
      </c>
      <c r="F92" s="7">
        <v>43284</v>
      </c>
      <c r="G92" s="33">
        <v>2018</v>
      </c>
      <c r="H92" s="27" t="s">
        <v>351</v>
      </c>
      <c r="I92" s="5" t="s">
        <v>12</v>
      </c>
      <c r="J92" s="5" t="s">
        <v>280</v>
      </c>
      <c r="K92" s="10" t="s">
        <v>238</v>
      </c>
    </row>
    <row r="93" spans="1:11" ht="45" x14ac:dyDescent="0.25">
      <c r="A93" s="5">
        <v>85</v>
      </c>
      <c r="B93" s="5" t="s">
        <v>239</v>
      </c>
      <c r="C93" s="15" t="s">
        <v>240</v>
      </c>
      <c r="D93" s="5">
        <v>30094137</v>
      </c>
      <c r="E93" s="6" t="s">
        <v>241</v>
      </c>
      <c r="F93" s="16">
        <v>43290</v>
      </c>
      <c r="G93" s="33">
        <v>2018</v>
      </c>
      <c r="H93" s="27" t="s">
        <v>352</v>
      </c>
      <c r="I93" s="5" t="s">
        <v>25</v>
      </c>
      <c r="J93" s="5" t="s">
        <v>278</v>
      </c>
      <c r="K93" s="10" t="s">
        <v>242</v>
      </c>
    </row>
    <row r="94" spans="1:11" ht="45" x14ac:dyDescent="0.25">
      <c r="A94" s="5">
        <v>86</v>
      </c>
      <c r="B94" s="5" t="s">
        <v>353</v>
      </c>
      <c r="C94" s="15">
        <v>1009113</v>
      </c>
      <c r="D94" s="5">
        <v>24742225</v>
      </c>
      <c r="E94" s="6" t="s">
        <v>234</v>
      </c>
      <c r="F94" s="7">
        <v>43292</v>
      </c>
      <c r="G94" s="33">
        <v>2018</v>
      </c>
      <c r="H94" s="27" t="s">
        <v>354</v>
      </c>
      <c r="I94" s="5" t="s">
        <v>25</v>
      </c>
      <c r="J94" s="10" t="s">
        <v>280</v>
      </c>
      <c r="K94" s="10" t="s">
        <v>355</v>
      </c>
    </row>
    <row r="95" spans="1:11" ht="30" x14ac:dyDescent="0.25">
      <c r="A95" s="5">
        <v>87</v>
      </c>
      <c r="B95" s="5" t="s">
        <v>356</v>
      </c>
      <c r="C95" s="15">
        <v>2281324</v>
      </c>
      <c r="D95" s="5">
        <v>50194840</v>
      </c>
      <c r="E95" s="5" t="s">
        <v>210</v>
      </c>
      <c r="F95" s="14">
        <v>43311</v>
      </c>
      <c r="G95" s="33">
        <v>2018</v>
      </c>
      <c r="H95" s="27" t="s">
        <v>357</v>
      </c>
      <c r="I95" s="5" t="s">
        <v>25</v>
      </c>
      <c r="J95" s="5" t="s">
        <v>280</v>
      </c>
      <c r="K95" s="10" t="s">
        <v>355</v>
      </c>
    </row>
    <row r="96" spans="1:11" ht="60" x14ac:dyDescent="0.25">
      <c r="A96" s="5">
        <v>88</v>
      </c>
      <c r="B96" s="5" t="s">
        <v>358</v>
      </c>
      <c r="C96" s="15">
        <v>1065601</v>
      </c>
      <c r="D96" s="5">
        <v>52002543</v>
      </c>
      <c r="E96" s="6" t="s">
        <v>267</v>
      </c>
      <c r="F96" s="7">
        <v>43364</v>
      </c>
      <c r="G96" s="33">
        <v>2018</v>
      </c>
      <c r="H96" s="27" t="s">
        <v>359</v>
      </c>
      <c r="I96" s="5" t="s">
        <v>12</v>
      </c>
      <c r="J96" s="5" t="s">
        <v>280</v>
      </c>
      <c r="K96" s="10" t="s">
        <v>360</v>
      </c>
    </row>
    <row r="97" spans="1:11" ht="135" x14ac:dyDescent="0.25">
      <c r="A97" s="5">
        <v>89</v>
      </c>
      <c r="B97" s="5" t="s">
        <v>266</v>
      </c>
      <c r="C97" s="15">
        <v>1228813</v>
      </c>
      <c r="D97" s="5" t="s">
        <v>210</v>
      </c>
      <c r="E97" s="5" t="s">
        <v>210</v>
      </c>
      <c r="F97" s="7">
        <v>43476</v>
      </c>
      <c r="G97" s="33">
        <v>2019</v>
      </c>
      <c r="H97" s="27" t="s">
        <v>361</v>
      </c>
      <c r="I97" s="5" t="s">
        <v>25</v>
      </c>
      <c r="J97" s="5" t="s">
        <v>282</v>
      </c>
      <c r="K97" s="10" t="s">
        <v>362</v>
      </c>
    </row>
    <row r="98" spans="1:11" ht="60" x14ac:dyDescent="0.25">
      <c r="A98" s="5">
        <v>90</v>
      </c>
      <c r="B98" s="5" t="s">
        <v>270</v>
      </c>
      <c r="C98" s="15">
        <v>1304317</v>
      </c>
      <c r="D98" s="5">
        <v>30085527</v>
      </c>
      <c r="E98" s="6" t="s">
        <v>271</v>
      </c>
      <c r="F98" s="7">
        <v>43518</v>
      </c>
      <c r="G98" s="33">
        <v>2019</v>
      </c>
      <c r="H98" s="27" t="s">
        <v>363</v>
      </c>
      <c r="I98" s="5" t="s">
        <v>12</v>
      </c>
      <c r="J98" s="5" t="s">
        <v>279</v>
      </c>
      <c r="K98" s="10" t="s">
        <v>364</v>
      </c>
    </row>
    <row r="99" spans="1:11" ht="90" x14ac:dyDescent="0.25">
      <c r="A99" s="5">
        <v>91</v>
      </c>
      <c r="B99" s="5" t="s">
        <v>272</v>
      </c>
      <c r="C99" s="15">
        <v>1165819</v>
      </c>
      <c r="D99" s="5">
        <v>42577931</v>
      </c>
      <c r="E99" s="6" t="s">
        <v>273</v>
      </c>
      <c r="F99" s="7">
        <v>43522</v>
      </c>
      <c r="G99" s="33">
        <v>2019</v>
      </c>
      <c r="H99" s="27" t="s">
        <v>365</v>
      </c>
      <c r="I99" s="5" t="s">
        <v>25</v>
      </c>
      <c r="J99" s="5" t="s">
        <v>279</v>
      </c>
      <c r="K99" s="10" t="s">
        <v>333</v>
      </c>
    </row>
    <row r="100" spans="1:11" ht="75" x14ac:dyDescent="0.25">
      <c r="A100" s="5">
        <v>92</v>
      </c>
      <c r="B100" s="5" t="s">
        <v>268</v>
      </c>
      <c r="C100" s="15">
        <v>1522415</v>
      </c>
      <c r="D100" s="5">
        <v>40035978</v>
      </c>
      <c r="E100" s="6" t="s">
        <v>269</v>
      </c>
      <c r="F100" s="7">
        <v>43532</v>
      </c>
      <c r="G100" s="33">
        <v>2019</v>
      </c>
      <c r="H100" s="27" t="s">
        <v>366</v>
      </c>
      <c r="I100" s="5" t="s">
        <v>25</v>
      </c>
      <c r="J100" s="5" t="s">
        <v>278</v>
      </c>
      <c r="K100" s="10" t="s">
        <v>360</v>
      </c>
    </row>
    <row r="101" spans="1:11" x14ac:dyDescent="0.25">
      <c r="A101" s="5"/>
      <c r="B101" s="5"/>
      <c r="C101" s="15"/>
      <c r="D101" s="5"/>
      <c r="E101" s="5"/>
      <c r="F101" s="5"/>
      <c r="G101" s="5"/>
      <c r="H101" s="10"/>
      <c r="I101" s="5"/>
      <c r="J101" s="5"/>
      <c r="K101" s="10"/>
    </row>
    <row r="102" spans="1:11" x14ac:dyDescent="0.25">
      <c r="A102" s="5"/>
      <c r="B102" s="5"/>
      <c r="C102" s="15"/>
      <c r="D102" s="5"/>
      <c r="E102" s="5"/>
      <c r="F102" s="5"/>
      <c r="G102" s="5"/>
      <c r="H102" s="10"/>
      <c r="I102" s="5"/>
      <c r="J102" s="5"/>
      <c r="K102" s="10"/>
    </row>
    <row r="103" spans="1:11" x14ac:dyDescent="0.25">
      <c r="A103" s="5"/>
      <c r="B103" s="5"/>
      <c r="C103" s="15"/>
      <c r="D103" s="5"/>
      <c r="E103" s="5"/>
      <c r="F103" s="5"/>
      <c r="G103" s="5"/>
      <c r="H103" s="10"/>
      <c r="I103" s="5"/>
      <c r="J103" s="5"/>
      <c r="K103" s="10"/>
    </row>
    <row r="104" spans="1:11" x14ac:dyDescent="0.25">
      <c r="A104" s="5"/>
      <c r="B104" s="5"/>
      <c r="C104" s="15"/>
      <c r="D104" s="5"/>
      <c r="E104" s="5"/>
      <c r="F104" s="5"/>
      <c r="G104" s="5"/>
      <c r="H104" s="10"/>
      <c r="I104" s="5"/>
      <c r="J104" s="5"/>
      <c r="K104" s="10"/>
    </row>
    <row r="105" spans="1:11" x14ac:dyDescent="0.25">
      <c r="A105" s="5"/>
      <c r="B105" s="5"/>
      <c r="C105" s="15"/>
      <c r="D105" s="5"/>
      <c r="E105" s="5"/>
      <c r="F105" s="5"/>
      <c r="G105" s="5"/>
      <c r="H105" s="10"/>
      <c r="I105" s="5"/>
      <c r="J105" s="5"/>
      <c r="K105" s="10"/>
    </row>
    <row r="106" spans="1:11" x14ac:dyDescent="0.25">
      <c r="A106" s="5"/>
      <c r="B106" s="5"/>
      <c r="C106" s="15"/>
      <c r="D106" s="5"/>
      <c r="E106" s="5"/>
      <c r="F106" s="5"/>
      <c r="G106" s="5"/>
      <c r="H106" s="10"/>
      <c r="I106" s="5"/>
      <c r="J106" s="5"/>
      <c r="K106" s="10"/>
    </row>
    <row r="107" spans="1:11" x14ac:dyDescent="0.25">
      <c r="A107" s="5"/>
      <c r="B107" s="5"/>
      <c r="C107" s="15"/>
      <c r="D107" s="5"/>
      <c r="E107" s="5"/>
      <c r="F107" s="5"/>
      <c r="G107" s="5"/>
      <c r="H107" s="10"/>
      <c r="I107" s="5"/>
      <c r="J107" s="5"/>
      <c r="K107" s="10"/>
    </row>
    <row r="108" spans="1:11" x14ac:dyDescent="0.25">
      <c r="A108" s="5"/>
      <c r="B108" s="5"/>
      <c r="C108" s="15"/>
      <c r="D108" s="5"/>
      <c r="E108" s="5"/>
      <c r="F108" s="5"/>
      <c r="G108" s="5"/>
      <c r="H108" s="10"/>
      <c r="I108" s="5"/>
      <c r="J108" s="5"/>
      <c r="K108" s="10"/>
    </row>
    <row r="109" spans="1:11" x14ac:dyDescent="0.25">
      <c r="A109" s="5"/>
      <c r="B109" s="5"/>
      <c r="C109" s="15"/>
      <c r="D109" s="5"/>
      <c r="E109" s="5"/>
      <c r="F109" s="5"/>
      <c r="G109" s="5"/>
      <c r="H109" s="10"/>
      <c r="I109" s="5"/>
      <c r="J109" s="5"/>
      <c r="K109" s="10"/>
    </row>
    <row r="110" spans="1:11" x14ac:dyDescent="0.25">
      <c r="A110" s="5"/>
      <c r="B110" s="5"/>
      <c r="C110" s="15"/>
      <c r="D110" s="5"/>
      <c r="E110" s="5"/>
      <c r="F110" s="5"/>
      <c r="G110" s="5"/>
      <c r="H110" s="10"/>
      <c r="I110" s="5"/>
      <c r="J110" s="5"/>
      <c r="K110" s="10"/>
    </row>
    <row r="111" spans="1:11" x14ac:dyDescent="0.25">
      <c r="A111" s="5"/>
      <c r="B111" s="5"/>
      <c r="C111" s="15"/>
      <c r="D111" s="5"/>
      <c r="E111" s="5"/>
      <c r="F111" s="5"/>
      <c r="G111" s="5"/>
      <c r="H111" s="10"/>
      <c r="I111" s="5"/>
      <c r="J111" s="5"/>
      <c r="K111" s="10"/>
    </row>
    <row r="112" spans="1:11" x14ac:dyDescent="0.25">
      <c r="A112" s="5"/>
      <c r="B112" s="5"/>
      <c r="C112" s="15"/>
      <c r="D112" s="5"/>
      <c r="E112" s="5"/>
      <c r="F112" s="5"/>
      <c r="G112" s="5"/>
      <c r="H112" s="10"/>
      <c r="I112" s="5"/>
      <c r="J112" s="5"/>
      <c r="K112" s="10"/>
    </row>
    <row r="113" spans="1:11" x14ac:dyDescent="0.25">
      <c r="A113" s="5"/>
      <c r="B113" s="5"/>
      <c r="C113" s="15"/>
      <c r="D113" s="5"/>
      <c r="E113" s="5"/>
      <c r="F113" s="5"/>
      <c r="G113" s="5"/>
      <c r="H113" s="10"/>
      <c r="I113" s="5"/>
      <c r="J113" s="5"/>
      <c r="K113" s="10"/>
    </row>
    <row r="114" spans="1:11" x14ac:dyDescent="0.25">
      <c r="A114" s="5"/>
      <c r="B114" s="5"/>
      <c r="C114" s="15"/>
      <c r="D114" s="5"/>
      <c r="E114" s="5"/>
      <c r="F114" s="5"/>
      <c r="G114" s="5"/>
      <c r="H114" s="10"/>
      <c r="I114" s="5"/>
      <c r="J114" s="5"/>
      <c r="K114" s="10"/>
    </row>
    <row r="115" spans="1:11" x14ac:dyDescent="0.25">
      <c r="A115" s="5"/>
      <c r="B115" s="5"/>
      <c r="C115" s="15"/>
      <c r="D115" s="5"/>
      <c r="E115" s="5"/>
      <c r="F115" s="5"/>
      <c r="G115" s="5"/>
      <c r="H115" s="10"/>
      <c r="I115" s="5"/>
      <c r="J115" s="5"/>
      <c r="K115" s="10"/>
    </row>
    <row r="116" spans="1:11" x14ac:dyDescent="0.25">
      <c r="A116" s="5"/>
      <c r="B116" s="5"/>
      <c r="C116" s="15"/>
      <c r="D116" s="5"/>
      <c r="E116" s="5"/>
      <c r="F116" s="5"/>
      <c r="G116" s="5"/>
      <c r="H116" s="10"/>
      <c r="I116" s="5"/>
      <c r="J116" s="5"/>
      <c r="K116" s="10"/>
    </row>
    <row r="117" spans="1:11" x14ac:dyDescent="0.25">
      <c r="A117" s="5"/>
      <c r="B117" s="5"/>
      <c r="C117" s="15"/>
      <c r="D117" s="5"/>
      <c r="E117" s="5"/>
      <c r="F117" s="5"/>
      <c r="G117" s="5"/>
      <c r="H117" s="10"/>
      <c r="I117" s="5"/>
      <c r="J117" s="5"/>
      <c r="K117" s="10"/>
    </row>
    <row r="118" spans="1:11" x14ac:dyDescent="0.25">
      <c r="A118" s="5"/>
      <c r="B118" s="5"/>
      <c r="C118" s="15"/>
      <c r="D118" s="5"/>
      <c r="E118" s="5"/>
      <c r="F118" s="5"/>
      <c r="G118" s="5"/>
      <c r="H118" s="10"/>
      <c r="I118" s="5"/>
      <c r="J118" s="5"/>
      <c r="K118" s="10"/>
    </row>
    <row r="119" spans="1:11" x14ac:dyDescent="0.25">
      <c r="A119" s="5"/>
      <c r="B119" s="5"/>
      <c r="C119" s="15"/>
      <c r="D119" s="5"/>
      <c r="E119" s="5"/>
      <c r="F119" s="5"/>
      <c r="G119" s="5"/>
      <c r="H119" s="10"/>
      <c r="I119" s="5"/>
      <c r="J119" s="5"/>
      <c r="K119" s="10"/>
    </row>
    <row r="120" spans="1:11" x14ac:dyDescent="0.25">
      <c r="A120" s="5"/>
      <c r="B120" s="5"/>
      <c r="C120" s="15"/>
      <c r="D120" s="5"/>
      <c r="E120" s="5"/>
      <c r="F120" s="5"/>
      <c r="G120" s="5"/>
      <c r="H120" s="10"/>
      <c r="I120" s="5"/>
      <c r="J120" s="5"/>
      <c r="K120" s="10"/>
    </row>
    <row r="121" spans="1:11" x14ac:dyDescent="0.25">
      <c r="A121" s="5"/>
      <c r="B121" s="5"/>
      <c r="C121" s="15"/>
      <c r="D121" s="5"/>
      <c r="E121" s="5"/>
      <c r="F121" s="5"/>
      <c r="G121" s="5"/>
      <c r="H121" s="10"/>
      <c r="I121" s="5"/>
      <c r="J121" s="5"/>
      <c r="K121" s="10"/>
    </row>
    <row r="122" spans="1:11" x14ac:dyDescent="0.25">
      <c r="A122" s="5"/>
      <c r="B122" s="5"/>
      <c r="C122" s="15"/>
      <c r="D122" s="5"/>
      <c r="E122" s="5"/>
      <c r="F122" s="5"/>
      <c r="G122" s="5"/>
      <c r="H122" s="10"/>
      <c r="I122" s="5"/>
      <c r="J122" s="5"/>
      <c r="K122" s="10"/>
    </row>
    <row r="123" spans="1:11" x14ac:dyDescent="0.25">
      <c r="A123" s="5"/>
      <c r="B123" s="5"/>
      <c r="C123" s="15"/>
      <c r="D123" s="5"/>
      <c r="E123" s="5"/>
      <c r="F123" s="5"/>
      <c r="G123" s="5"/>
      <c r="H123" s="10"/>
      <c r="I123" s="5"/>
      <c r="J123" s="5"/>
      <c r="K123" s="10"/>
    </row>
    <row r="124" spans="1:11" x14ac:dyDescent="0.25">
      <c r="A124" s="5"/>
      <c r="B124" s="5"/>
      <c r="C124" s="15"/>
      <c r="D124" s="5"/>
      <c r="E124" s="5"/>
      <c r="F124" s="5"/>
      <c r="G124" s="5"/>
      <c r="H124" s="10"/>
      <c r="I124" s="5"/>
      <c r="J124" s="5"/>
      <c r="K124" s="10"/>
    </row>
    <row r="125" spans="1:11" x14ac:dyDescent="0.25">
      <c r="A125" s="5"/>
      <c r="B125" s="5"/>
      <c r="C125" s="15"/>
      <c r="D125" s="5"/>
      <c r="E125" s="5"/>
      <c r="F125" s="5"/>
      <c r="G125" s="5"/>
      <c r="H125" s="10"/>
      <c r="I125" s="5"/>
      <c r="J125" s="5"/>
      <c r="K125" s="10"/>
    </row>
    <row r="126" spans="1:11" x14ac:dyDescent="0.25">
      <c r="A126" s="5"/>
      <c r="B126" s="5"/>
      <c r="C126" s="15"/>
      <c r="D126" s="5"/>
      <c r="E126" s="5"/>
      <c r="F126" s="5"/>
      <c r="G126" s="5"/>
      <c r="H126" s="10"/>
      <c r="I126" s="5"/>
      <c r="J126" s="5"/>
      <c r="K126" s="10"/>
    </row>
    <row r="127" spans="1:11" x14ac:dyDescent="0.25">
      <c r="A127" s="5"/>
      <c r="B127" s="5"/>
      <c r="C127" s="15"/>
      <c r="D127" s="5"/>
      <c r="E127" s="5"/>
      <c r="F127" s="5"/>
      <c r="G127" s="5"/>
      <c r="H127" s="10"/>
      <c r="I127" s="5"/>
      <c r="J127" s="5"/>
      <c r="K127" s="10"/>
    </row>
    <row r="128" spans="1:11" x14ac:dyDescent="0.25">
      <c r="A128" s="5"/>
      <c r="B128" s="5"/>
      <c r="C128" s="15"/>
      <c r="D128" s="5"/>
      <c r="E128" s="5"/>
      <c r="F128" s="5"/>
      <c r="G128" s="5"/>
      <c r="H128" s="10"/>
      <c r="I128" s="5"/>
      <c r="J128" s="5"/>
      <c r="K128" s="10"/>
    </row>
    <row r="129" spans="1:11" x14ac:dyDescent="0.25">
      <c r="A129" s="5"/>
      <c r="B129" s="5"/>
      <c r="C129" s="15"/>
      <c r="D129" s="5"/>
      <c r="E129" s="5"/>
      <c r="F129" s="5"/>
      <c r="G129" s="5"/>
      <c r="H129" s="10"/>
      <c r="I129" s="5"/>
      <c r="J129" s="5"/>
      <c r="K129" s="10"/>
    </row>
    <row r="130" spans="1:11" x14ac:dyDescent="0.25">
      <c r="A130" s="5"/>
      <c r="B130" s="5"/>
      <c r="C130" s="15"/>
      <c r="D130" s="5"/>
      <c r="E130" s="5"/>
      <c r="F130" s="5"/>
      <c r="G130" s="5"/>
      <c r="H130" s="10"/>
      <c r="I130" s="5"/>
      <c r="J130" s="5"/>
      <c r="K130" s="10"/>
    </row>
    <row r="131" spans="1:11" x14ac:dyDescent="0.25">
      <c r="A131" s="5"/>
      <c r="B131" s="5"/>
      <c r="C131" s="15"/>
      <c r="D131" s="5"/>
      <c r="E131" s="5"/>
      <c r="F131" s="5"/>
      <c r="G131" s="5"/>
      <c r="H131" s="10"/>
      <c r="I131" s="5"/>
      <c r="J131" s="5"/>
      <c r="K131" s="10"/>
    </row>
    <row r="132" spans="1:11" x14ac:dyDescent="0.25">
      <c r="A132" s="5"/>
      <c r="B132" s="5"/>
      <c r="C132" s="15"/>
      <c r="D132" s="5"/>
      <c r="E132" s="5"/>
      <c r="F132" s="5"/>
      <c r="G132" s="5"/>
      <c r="H132" s="10"/>
      <c r="I132" s="5"/>
      <c r="J132" s="5"/>
      <c r="K132" s="10"/>
    </row>
    <row r="133" spans="1:11" x14ac:dyDescent="0.25">
      <c r="A133" s="5"/>
      <c r="B133" s="5"/>
      <c r="C133" s="15"/>
      <c r="D133" s="5"/>
      <c r="E133" s="5"/>
      <c r="F133" s="5"/>
      <c r="G133" s="5"/>
      <c r="H133" s="10"/>
      <c r="I133" s="5"/>
      <c r="J133" s="5"/>
      <c r="K133" s="10"/>
    </row>
    <row r="134" spans="1:11" x14ac:dyDescent="0.25">
      <c r="A134" s="5"/>
      <c r="B134" s="5"/>
      <c r="C134" s="15"/>
      <c r="D134" s="5"/>
      <c r="E134" s="5"/>
      <c r="F134" s="5"/>
      <c r="G134" s="5"/>
      <c r="H134" s="10"/>
      <c r="I134" s="5"/>
      <c r="J134" s="5"/>
      <c r="K134" s="10"/>
    </row>
    <row r="135" spans="1:11" x14ac:dyDescent="0.25">
      <c r="A135" s="5"/>
      <c r="B135" s="5"/>
      <c r="C135" s="15"/>
      <c r="D135" s="5"/>
      <c r="E135" s="5"/>
      <c r="F135" s="5"/>
      <c r="G135" s="5"/>
      <c r="H135" s="10"/>
      <c r="I135" s="5"/>
      <c r="J135" s="5"/>
      <c r="K135" s="10"/>
    </row>
    <row r="136" spans="1:11" x14ac:dyDescent="0.25">
      <c r="A136" s="5"/>
      <c r="B136" s="5"/>
      <c r="C136" s="15"/>
      <c r="D136" s="5"/>
      <c r="E136" s="5"/>
      <c r="F136" s="5"/>
      <c r="G136" s="5"/>
      <c r="H136" s="10"/>
      <c r="I136" s="5"/>
      <c r="J136" s="5"/>
      <c r="K136" s="10"/>
    </row>
    <row r="137" spans="1:11" x14ac:dyDescent="0.25">
      <c r="A137" s="5"/>
      <c r="B137" s="5"/>
      <c r="C137" s="15"/>
      <c r="D137" s="5"/>
      <c r="E137" s="5"/>
      <c r="F137" s="5"/>
      <c r="G137" s="5"/>
      <c r="H137" s="10"/>
      <c r="I137" s="5"/>
      <c r="J137" s="5"/>
      <c r="K137" s="10"/>
    </row>
    <row r="138" spans="1:11" x14ac:dyDescent="0.25">
      <c r="A138" s="5"/>
      <c r="B138" s="5"/>
      <c r="C138" s="15"/>
      <c r="D138" s="5"/>
      <c r="E138" s="5"/>
      <c r="F138" s="5"/>
      <c r="G138" s="5"/>
      <c r="H138" s="10"/>
      <c r="I138" s="5"/>
      <c r="J138" s="5"/>
      <c r="K138" s="10"/>
    </row>
    <row r="139" spans="1:11" x14ac:dyDescent="0.25">
      <c r="A139" s="5"/>
      <c r="B139" s="5"/>
      <c r="C139" s="15"/>
      <c r="D139" s="5"/>
      <c r="E139" s="5"/>
      <c r="F139" s="5"/>
      <c r="G139" s="5"/>
      <c r="H139" s="10"/>
      <c r="I139" s="5"/>
      <c r="J139" s="5"/>
      <c r="K139" s="10"/>
    </row>
    <row r="140" spans="1:11" x14ac:dyDescent="0.25">
      <c r="A140" s="5"/>
      <c r="B140" s="5"/>
      <c r="C140" s="15"/>
      <c r="D140" s="5"/>
      <c r="E140" s="5"/>
      <c r="F140" s="5"/>
      <c r="G140" s="5"/>
      <c r="H140" s="10"/>
      <c r="I140" s="5"/>
      <c r="J140" s="5"/>
      <c r="K140" s="10"/>
    </row>
    <row r="141" spans="1:11" x14ac:dyDescent="0.25">
      <c r="A141" s="5"/>
      <c r="B141" s="5"/>
      <c r="C141" s="15"/>
      <c r="D141" s="5"/>
      <c r="E141" s="5"/>
      <c r="F141" s="5"/>
      <c r="G141" s="5"/>
      <c r="H141" s="10"/>
      <c r="I141" s="5"/>
      <c r="J141" s="5"/>
      <c r="K141" s="10"/>
    </row>
    <row r="142" spans="1:11" x14ac:dyDescent="0.25">
      <c r="A142" s="5"/>
      <c r="B142" s="5"/>
      <c r="C142" s="15"/>
      <c r="D142" s="5"/>
      <c r="E142" s="5"/>
      <c r="F142" s="5"/>
      <c r="G142" s="5"/>
      <c r="H142" s="10"/>
      <c r="I142" s="5"/>
      <c r="J142" s="5"/>
      <c r="K142" s="10"/>
    </row>
    <row r="143" spans="1:11" x14ac:dyDescent="0.25">
      <c r="A143" s="5"/>
      <c r="B143" s="5"/>
      <c r="C143" s="15"/>
      <c r="D143" s="5"/>
      <c r="E143" s="5"/>
      <c r="F143" s="5"/>
      <c r="G143" s="5"/>
      <c r="H143" s="10"/>
      <c r="I143" s="5"/>
      <c r="J143" s="5"/>
      <c r="K143" s="10"/>
    </row>
    <row r="144" spans="1:11" x14ac:dyDescent="0.25">
      <c r="A144" s="5"/>
      <c r="B144" s="5"/>
      <c r="C144" s="15"/>
      <c r="D144" s="5"/>
      <c r="E144" s="5"/>
      <c r="F144" s="5"/>
      <c r="G144" s="5"/>
      <c r="H144" s="10"/>
      <c r="I144" s="5"/>
      <c r="J144" s="5"/>
      <c r="K144" s="10"/>
    </row>
    <row r="145" spans="1:11" x14ac:dyDescent="0.25">
      <c r="A145" s="5"/>
      <c r="B145" s="5"/>
      <c r="C145" s="15"/>
      <c r="D145" s="5"/>
      <c r="E145" s="5"/>
      <c r="F145" s="5"/>
      <c r="G145" s="5"/>
      <c r="H145" s="10"/>
      <c r="I145" s="5"/>
      <c r="J145" s="5"/>
      <c r="K145" s="10"/>
    </row>
    <row r="146" spans="1:11" x14ac:dyDescent="0.25">
      <c r="A146" s="5"/>
      <c r="B146" s="5"/>
      <c r="C146" s="15"/>
      <c r="D146" s="5"/>
      <c r="E146" s="5"/>
      <c r="F146" s="5"/>
      <c r="G146" s="5"/>
      <c r="H146" s="10"/>
      <c r="I146" s="5"/>
      <c r="J146" s="5"/>
      <c r="K146" s="10"/>
    </row>
    <row r="147" spans="1:11" x14ac:dyDescent="0.25">
      <c r="A147" s="5"/>
      <c r="B147" s="5"/>
      <c r="C147" s="15"/>
      <c r="D147" s="5"/>
      <c r="E147" s="5"/>
      <c r="F147" s="5"/>
      <c r="G147" s="5"/>
      <c r="H147" s="10"/>
      <c r="I147" s="5"/>
      <c r="J147" s="5"/>
      <c r="K147" s="10"/>
    </row>
    <row r="148" spans="1:11" x14ac:dyDescent="0.25">
      <c r="A148" s="5"/>
      <c r="B148" s="5"/>
      <c r="C148" s="15"/>
      <c r="D148" s="5"/>
      <c r="E148" s="5"/>
      <c r="F148" s="5"/>
      <c r="G148" s="5"/>
      <c r="H148" s="10"/>
      <c r="I148" s="5"/>
      <c r="J148" s="5"/>
      <c r="K148" s="10"/>
    </row>
    <row r="149" spans="1:11" x14ac:dyDescent="0.25">
      <c r="A149" s="5"/>
      <c r="B149" s="5"/>
      <c r="C149" s="15"/>
      <c r="D149" s="5"/>
      <c r="E149" s="5"/>
      <c r="F149" s="5"/>
      <c r="G149" s="5"/>
      <c r="H149" s="10"/>
      <c r="I149" s="5"/>
      <c r="J149" s="5"/>
      <c r="K149" s="10"/>
    </row>
    <row r="150" spans="1:11" x14ac:dyDescent="0.25">
      <c r="A150" s="5"/>
      <c r="B150" s="5"/>
      <c r="C150" s="15"/>
      <c r="D150" s="5"/>
      <c r="E150" s="5"/>
      <c r="F150" s="5"/>
      <c r="G150" s="5"/>
      <c r="H150" s="10"/>
      <c r="I150" s="5"/>
      <c r="J150" s="5"/>
      <c r="K150" s="10"/>
    </row>
    <row r="151" spans="1:11" x14ac:dyDescent="0.25">
      <c r="A151" s="5"/>
      <c r="B151" s="5"/>
      <c r="C151" s="15"/>
      <c r="D151" s="5"/>
      <c r="E151" s="5"/>
      <c r="F151" s="5"/>
      <c r="G151" s="5"/>
      <c r="H151" s="10"/>
      <c r="I151" s="5"/>
      <c r="J151" s="5"/>
      <c r="K151" s="10"/>
    </row>
    <row r="152" spans="1:11" x14ac:dyDescent="0.25">
      <c r="A152" s="5"/>
      <c r="B152" s="5"/>
      <c r="C152" s="15"/>
      <c r="D152" s="5"/>
      <c r="E152" s="5"/>
      <c r="F152" s="5"/>
      <c r="G152" s="5"/>
      <c r="H152" s="10"/>
      <c r="I152" s="5"/>
      <c r="J152" s="5"/>
      <c r="K152" s="10"/>
    </row>
    <row r="153" spans="1:11" x14ac:dyDescent="0.25">
      <c r="A153" s="5"/>
      <c r="B153" s="5"/>
      <c r="C153" s="15"/>
      <c r="D153" s="5"/>
      <c r="E153" s="5"/>
      <c r="F153" s="5"/>
      <c r="G153" s="5"/>
      <c r="H153" s="10"/>
      <c r="I153" s="5"/>
      <c r="J153" s="5"/>
      <c r="K153" s="10"/>
    </row>
    <row r="154" spans="1:11" x14ac:dyDescent="0.25">
      <c r="A154" s="5"/>
      <c r="B154" s="5"/>
      <c r="C154" s="15"/>
      <c r="D154" s="5"/>
      <c r="E154" s="5"/>
      <c r="F154" s="5"/>
      <c r="G154" s="5"/>
      <c r="H154" s="10"/>
      <c r="I154" s="5"/>
      <c r="J154" s="5"/>
      <c r="K154" s="10"/>
    </row>
    <row r="155" spans="1:11" x14ac:dyDescent="0.25">
      <c r="A155" s="5"/>
      <c r="B155" s="5"/>
      <c r="C155" s="15"/>
      <c r="D155" s="5"/>
      <c r="E155" s="5"/>
      <c r="F155" s="5"/>
      <c r="G155" s="5"/>
      <c r="H155" s="10"/>
      <c r="I155" s="5"/>
      <c r="J155" s="5"/>
      <c r="K155" s="10"/>
    </row>
    <row r="156" spans="1:11" x14ac:dyDescent="0.25">
      <c r="A156" s="5"/>
      <c r="B156" s="5"/>
      <c r="C156" s="15"/>
      <c r="D156" s="5"/>
      <c r="E156" s="5"/>
      <c r="F156" s="5"/>
      <c r="G156" s="5"/>
      <c r="H156" s="10"/>
      <c r="I156" s="5"/>
      <c r="J156" s="5"/>
      <c r="K156" s="10"/>
    </row>
  </sheetData>
  <autoFilter ref="A8:K156" xr:uid="{00000000-0009-0000-0000-000002000000}"/>
  <sortState ref="B9:J100">
    <sortCondition ref="F9:F100"/>
  </sortState>
  <hyperlinks>
    <hyperlink ref="E9" r:id="rId1" xr:uid="{00000000-0004-0000-0200-000000000000}"/>
    <hyperlink ref="E11" r:id="rId2" xr:uid="{00000000-0004-0000-0200-000001000000}"/>
    <hyperlink ref="E12" r:id="rId3" xr:uid="{00000000-0004-0000-0200-000002000000}"/>
    <hyperlink ref="E14" r:id="rId4" xr:uid="{00000000-0004-0000-0200-000003000000}"/>
    <hyperlink ref="E15" r:id="rId5" xr:uid="{00000000-0004-0000-0200-000004000000}"/>
    <hyperlink ref="E16" r:id="rId6" xr:uid="{00000000-0004-0000-0200-000005000000}"/>
    <hyperlink ref="E17" r:id="rId7" xr:uid="{00000000-0004-0000-0200-000006000000}"/>
    <hyperlink ref="E18" r:id="rId8" xr:uid="{00000000-0004-0000-0200-000007000000}"/>
    <hyperlink ref="E19" r:id="rId9" xr:uid="{00000000-0004-0000-0200-000008000000}"/>
    <hyperlink ref="E20" r:id="rId10" xr:uid="{00000000-0004-0000-0200-000009000000}"/>
    <hyperlink ref="E21" r:id="rId11" xr:uid="{00000000-0004-0000-0200-00000A000000}"/>
    <hyperlink ref="E22" r:id="rId12" xr:uid="{00000000-0004-0000-0200-00000B000000}"/>
    <hyperlink ref="E23" r:id="rId13" xr:uid="{00000000-0004-0000-0200-00000C000000}"/>
    <hyperlink ref="E24" r:id="rId14" xr:uid="{00000000-0004-0000-0200-00000D000000}"/>
    <hyperlink ref="E25" r:id="rId15" xr:uid="{00000000-0004-0000-0200-00000E000000}"/>
    <hyperlink ref="E26" r:id="rId16" xr:uid="{00000000-0004-0000-0200-00000F000000}"/>
    <hyperlink ref="E27" r:id="rId17" xr:uid="{00000000-0004-0000-0200-000010000000}"/>
    <hyperlink ref="E28" r:id="rId18" xr:uid="{00000000-0004-0000-0200-000011000000}"/>
    <hyperlink ref="E29" r:id="rId19" xr:uid="{00000000-0004-0000-0200-000012000000}"/>
    <hyperlink ref="E30" r:id="rId20" xr:uid="{00000000-0004-0000-0200-000013000000}"/>
    <hyperlink ref="E31" r:id="rId21" xr:uid="{00000000-0004-0000-0200-000014000000}"/>
    <hyperlink ref="E32" r:id="rId22" xr:uid="{00000000-0004-0000-0200-000015000000}"/>
    <hyperlink ref="E33" r:id="rId23" xr:uid="{00000000-0004-0000-0200-000016000000}"/>
    <hyperlink ref="E34" r:id="rId24" xr:uid="{00000000-0004-0000-0200-000017000000}"/>
    <hyperlink ref="E35" r:id="rId25" xr:uid="{00000000-0004-0000-0200-000018000000}"/>
    <hyperlink ref="E37" r:id="rId26" xr:uid="{00000000-0004-0000-0200-000019000000}"/>
    <hyperlink ref="E38" r:id="rId27" xr:uid="{00000000-0004-0000-0200-00001A000000}"/>
    <hyperlink ref="E39" r:id="rId28" xr:uid="{00000000-0004-0000-0200-00001B000000}"/>
    <hyperlink ref="E40" r:id="rId29" xr:uid="{00000000-0004-0000-0200-00001C000000}"/>
    <hyperlink ref="E41" r:id="rId30" xr:uid="{00000000-0004-0000-0200-00001D000000}"/>
    <hyperlink ref="E42" r:id="rId31" xr:uid="{00000000-0004-0000-0200-00001E000000}"/>
    <hyperlink ref="E52" r:id="rId32" xr:uid="{00000000-0004-0000-0200-00001F000000}"/>
    <hyperlink ref="E53" r:id="rId33" xr:uid="{00000000-0004-0000-0200-000020000000}"/>
    <hyperlink ref="E54" r:id="rId34" xr:uid="{00000000-0004-0000-0200-000021000000}"/>
    <hyperlink ref="E43" r:id="rId35" xr:uid="{00000000-0004-0000-0200-000022000000}"/>
    <hyperlink ref="E48" r:id="rId36" xr:uid="{00000000-0004-0000-0200-000023000000}"/>
    <hyperlink ref="E49" r:id="rId37" xr:uid="{00000000-0004-0000-0200-000024000000}"/>
    <hyperlink ref="E45" r:id="rId38" xr:uid="{00000000-0004-0000-0200-000025000000}"/>
    <hyperlink ref="E51" r:id="rId39" xr:uid="{00000000-0004-0000-0200-000026000000}"/>
    <hyperlink ref="E46" r:id="rId40" xr:uid="{00000000-0004-0000-0200-000027000000}"/>
    <hyperlink ref="E47" r:id="rId41" xr:uid="{00000000-0004-0000-0200-000028000000}"/>
    <hyperlink ref="E56" r:id="rId42" xr:uid="{00000000-0004-0000-0200-000029000000}"/>
    <hyperlink ref="E60" r:id="rId43" xr:uid="{00000000-0004-0000-0200-00002A000000}"/>
    <hyperlink ref="E61" r:id="rId44" xr:uid="{00000000-0004-0000-0200-00002B000000}"/>
    <hyperlink ref="E62" r:id="rId45" xr:uid="{00000000-0004-0000-0200-00002C000000}"/>
    <hyperlink ref="E63" r:id="rId46" xr:uid="{00000000-0004-0000-0200-00002D000000}"/>
    <hyperlink ref="E57" r:id="rId47" xr:uid="{00000000-0004-0000-0200-00002E000000}"/>
    <hyperlink ref="E58" r:id="rId48" xr:uid="{00000000-0004-0000-0200-00002F000000}"/>
    <hyperlink ref="E59" r:id="rId49" xr:uid="{00000000-0004-0000-0200-000030000000}"/>
    <hyperlink ref="E64" r:id="rId50" xr:uid="{00000000-0004-0000-0200-000031000000}"/>
    <hyperlink ref="E66" r:id="rId51" xr:uid="{00000000-0004-0000-0200-000032000000}"/>
    <hyperlink ref="E69" r:id="rId52" xr:uid="{00000000-0004-0000-0200-000033000000}"/>
    <hyperlink ref="E70" r:id="rId53" xr:uid="{00000000-0004-0000-0200-000034000000}"/>
    <hyperlink ref="E78" r:id="rId54" xr:uid="{00000000-0004-0000-0200-000035000000}"/>
    <hyperlink ref="E77" r:id="rId55" xr:uid="{00000000-0004-0000-0200-000036000000}"/>
    <hyperlink ref="E71" r:id="rId56" xr:uid="{00000000-0004-0000-0200-000037000000}"/>
    <hyperlink ref="E72" r:id="rId57" xr:uid="{00000000-0004-0000-0200-000038000000}"/>
    <hyperlink ref="E76" r:id="rId58" xr:uid="{00000000-0004-0000-0200-000039000000}"/>
    <hyperlink ref="E74" r:id="rId59" xr:uid="{00000000-0004-0000-0200-00003A000000}"/>
    <hyperlink ref="E67" r:id="rId60" xr:uid="{00000000-0004-0000-0200-00003B000000}"/>
    <hyperlink ref="E79" r:id="rId61" xr:uid="{00000000-0004-0000-0200-00003C000000}"/>
    <hyperlink ref="E80" r:id="rId62" xr:uid="{00000000-0004-0000-0200-00003D000000}"/>
    <hyperlink ref="E86" r:id="rId63" xr:uid="{00000000-0004-0000-0200-00003E000000}"/>
    <hyperlink ref="E87" r:id="rId64" xr:uid="{00000000-0004-0000-0200-00003F000000}"/>
    <hyperlink ref="E88" r:id="rId65" xr:uid="{00000000-0004-0000-0200-000040000000}"/>
    <hyperlink ref="E89" r:id="rId66" xr:uid="{00000000-0004-0000-0200-000041000000}"/>
    <hyperlink ref="E90" r:id="rId67" xr:uid="{00000000-0004-0000-0200-000042000000}"/>
    <hyperlink ref="E92" r:id="rId68" xr:uid="{00000000-0004-0000-0200-000043000000}"/>
    <hyperlink ref="E93" r:id="rId69" xr:uid="{00000000-0004-0000-0200-000044000000}"/>
    <hyperlink ref="E94" r:id="rId70" xr:uid="{00000000-0004-0000-0200-000045000000}"/>
    <hyperlink ref="E84" r:id="rId71" xr:uid="{00000000-0004-0000-0200-000046000000}"/>
    <hyperlink ref="E83" r:id="rId72" xr:uid="{00000000-0004-0000-0200-000047000000}"/>
    <hyperlink ref="E85" r:id="rId73" xr:uid="{00000000-0004-0000-0200-000048000000}"/>
    <hyperlink ref="E82" r:id="rId74" xr:uid="{00000000-0004-0000-0200-000049000000}"/>
    <hyperlink ref="E96" r:id="rId75" xr:uid="{00000000-0004-0000-0200-00004A000000}"/>
    <hyperlink ref="E100" r:id="rId76" xr:uid="{00000000-0004-0000-0200-00004B000000}"/>
    <hyperlink ref="E98" r:id="rId77" xr:uid="{00000000-0004-0000-0200-00004C000000}"/>
    <hyperlink ref="E99" r:id="rId78" xr:uid="{00000000-0004-0000-0200-00004D000000}"/>
  </hyperlinks>
  <pageMargins left="0.7" right="0.7" top="0.75" bottom="0.75" header="0.3" footer="0.3"/>
  <pageSetup scale="30" orientation="portrait" r:id="rId7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M42"/>
  <sheetViews>
    <sheetView showGridLines="0" topLeftCell="B1" zoomScale="70" zoomScaleNormal="70" workbookViewId="0">
      <selection activeCell="H8" sqref="H8"/>
    </sheetView>
  </sheetViews>
  <sheetFormatPr baseColWidth="10" defaultColWidth="0" defaultRowHeight="15" x14ac:dyDescent="0.25"/>
  <cols>
    <col min="1" max="1" width="3.85546875" customWidth="1"/>
    <col min="2" max="2" width="22.5703125" customWidth="1"/>
    <col min="3" max="9" width="9.7109375" customWidth="1"/>
    <col min="10" max="10" width="12.5703125" customWidth="1"/>
    <col min="11" max="11" width="19.28515625" customWidth="1"/>
    <col min="12" max="15" width="22.42578125" bestFit="1" customWidth="1"/>
    <col min="16" max="16" width="13" customWidth="1"/>
    <col min="17" max="17" width="8.5703125" hidden="1" customWidth="1"/>
    <col min="18" max="63" width="22.42578125" hidden="1" customWidth="1"/>
    <col min="64" max="65" width="12.5703125" hidden="1" customWidth="1"/>
    <col min="66" max="16384" width="11.42578125" hidden="1"/>
  </cols>
  <sheetData>
    <row r="2" spans="2:16" ht="42.75" customHeight="1" x14ac:dyDescent="0.25">
      <c r="B2" s="44" t="s">
        <v>373</v>
      </c>
      <c r="C2" s="45"/>
      <c r="D2" s="45"/>
      <c r="E2" s="45"/>
      <c r="F2" s="45"/>
      <c r="G2" s="45"/>
      <c r="H2" s="45"/>
      <c r="I2" s="45"/>
      <c r="J2" s="45"/>
      <c r="K2" s="45"/>
      <c r="L2" s="45"/>
      <c r="M2" s="45"/>
      <c r="N2" s="45"/>
      <c r="O2" s="45"/>
      <c r="P2" s="45"/>
    </row>
    <row r="5" spans="2:16" ht="15.75" x14ac:dyDescent="0.25">
      <c r="B5" s="36" t="s">
        <v>370</v>
      </c>
    </row>
    <row r="6" spans="2:16" x14ac:dyDescent="0.25">
      <c r="B6" s="18" t="s">
        <v>369</v>
      </c>
      <c r="C6" s="18" t="s">
        <v>262</v>
      </c>
    </row>
    <row r="7" spans="2:16" ht="34.5" customHeight="1" x14ac:dyDescent="0.25">
      <c r="B7" s="18" t="s">
        <v>263</v>
      </c>
      <c r="C7" s="35">
        <v>2013</v>
      </c>
      <c r="D7" s="35">
        <v>2014</v>
      </c>
      <c r="E7" s="35">
        <v>2015</v>
      </c>
      <c r="F7" s="35">
        <v>2016</v>
      </c>
      <c r="G7" s="35">
        <v>2017</v>
      </c>
      <c r="H7" s="35">
        <v>2018</v>
      </c>
      <c r="I7" s="35">
        <v>2019</v>
      </c>
      <c r="J7" s="42" t="s">
        <v>264</v>
      </c>
    </row>
    <row r="8" spans="2:16" x14ac:dyDescent="0.25">
      <c r="B8" s="32" t="s">
        <v>25</v>
      </c>
      <c r="C8" s="19">
        <v>15</v>
      </c>
      <c r="D8" s="19">
        <v>10</v>
      </c>
      <c r="E8" s="19">
        <v>10</v>
      </c>
      <c r="F8" s="19">
        <v>3</v>
      </c>
      <c r="G8" s="19"/>
      <c r="H8" s="19">
        <v>7</v>
      </c>
      <c r="I8" s="19">
        <v>3</v>
      </c>
      <c r="J8" s="19">
        <v>48</v>
      </c>
    </row>
    <row r="9" spans="2:16" x14ac:dyDescent="0.25">
      <c r="B9" s="32" t="s">
        <v>12</v>
      </c>
      <c r="C9" s="19">
        <v>19</v>
      </c>
      <c r="D9" s="19">
        <v>3</v>
      </c>
      <c r="E9" s="19">
        <v>7</v>
      </c>
      <c r="F9" s="19">
        <v>6</v>
      </c>
      <c r="G9" s="19">
        <v>4</v>
      </c>
      <c r="H9" s="19">
        <v>4</v>
      </c>
      <c r="I9" s="19">
        <v>1</v>
      </c>
      <c r="J9" s="19">
        <v>44</v>
      </c>
    </row>
    <row r="10" spans="2:16" x14ac:dyDescent="0.25">
      <c r="B10" s="32" t="s">
        <v>264</v>
      </c>
      <c r="C10" s="19">
        <v>34</v>
      </c>
      <c r="D10" s="19">
        <v>13</v>
      </c>
      <c r="E10" s="19">
        <v>17</v>
      </c>
      <c r="F10" s="19">
        <v>9</v>
      </c>
      <c r="G10" s="19">
        <v>4</v>
      </c>
      <c r="H10" s="19">
        <v>11</v>
      </c>
      <c r="I10" s="19">
        <v>4</v>
      </c>
      <c r="J10" s="19">
        <v>92</v>
      </c>
    </row>
    <row r="12" spans="2:16" x14ac:dyDescent="0.25">
      <c r="C12" s="34">
        <f>C7</f>
        <v>2013</v>
      </c>
      <c r="D12" s="34">
        <f t="shared" ref="D12:I12" si="0">D7</f>
        <v>2014</v>
      </c>
      <c r="E12" s="34">
        <f t="shared" si="0"/>
        <v>2015</v>
      </c>
      <c r="F12" s="34">
        <f t="shared" si="0"/>
        <v>2016</v>
      </c>
      <c r="G12" s="34">
        <f t="shared" si="0"/>
        <v>2017</v>
      </c>
      <c r="H12" s="34">
        <f t="shared" si="0"/>
        <v>2018</v>
      </c>
      <c r="I12" s="34">
        <f t="shared" si="0"/>
        <v>2019</v>
      </c>
    </row>
    <row r="13" spans="2:16" x14ac:dyDescent="0.25">
      <c r="C13">
        <f>GETPIVOTDATA("TIPO",$B$6,"AÑO",2013)</f>
        <v>34</v>
      </c>
      <c r="D13">
        <f>GETPIVOTDATA("TIPO",$B$6,"AÑO",2014)</f>
        <v>13</v>
      </c>
      <c r="E13">
        <f>GETPIVOTDATA("TIPO",$B$6,"AÑO",2015)</f>
        <v>17</v>
      </c>
      <c r="F13">
        <f>GETPIVOTDATA("TIPO",$B$6,"AÑO",2016)</f>
        <v>9</v>
      </c>
      <c r="G13">
        <f>GETPIVOTDATA("TIPO",$B$6,"AÑO",2017)</f>
        <v>4</v>
      </c>
      <c r="H13">
        <f>GETPIVOTDATA("TIPO",$B$6,"AÑO",2018)</f>
        <v>11</v>
      </c>
      <c r="I13">
        <f>GETPIVOTDATA("TIPO",$B$6,"AÑO",2019)</f>
        <v>4</v>
      </c>
    </row>
    <row r="33" spans="2:10" ht="15.75" x14ac:dyDescent="0.25">
      <c r="B33" s="36" t="s">
        <v>372</v>
      </c>
    </row>
    <row r="34" spans="2:10" ht="45" x14ac:dyDescent="0.25">
      <c r="B34" s="18" t="s">
        <v>371</v>
      </c>
      <c r="C34" s="37" t="s">
        <v>262</v>
      </c>
      <c r="D34" s="38"/>
      <c r="E34" s="38"/>
      <c r="F34" s="38"/>
      <c r="G34" s="38"/>
      <c r="H34" s="38"/>
      <c r="I34" s="38"/>
      <c r="J34" s="38"/>
    </row>
    <row r="35" spans="2:10" ht="43.5" customHeight="1" x14ac:dyDescent="0.25">
      <c r="B35" s="18" t="s">
        <v>263</v>
      </c>
      <c r="C35" s="39" t="s">
        <v>278</v>
      </c>
      <c r="D35" s="39" t="s">
        <v>307</v>
      </c>
      <c r="E35" s="39" t="s">
        <v>282</v>
      </c>
      <c r="F35" s="39" t="s">
        <v>280</v>
      </c>
      <c r="G35" s="39" t="s">
        <v>279</v>
      </c>
      <c r="H35" s="39" t="s">
        <v>274</v>
      </c>
      <c r="I35" s="39" t="s">
        <v>277</v>
      </c>
      <c r="J35" s="21" t="s">
        <v>264</v>
      </c>
    </row>
    <row r="36" spans="2:10" x14ac:dyDescent="0.25">
      <c r="B36" s="32" t="s">
        <v>25</v>
      </c>
      <c r="C36" s="19">
        <v>17</v>
      </c>
      <c r="D36" s="19">
        <v>1</v>
      </c>
      <c r="E36" s="19">
        <v>1</v>
      </c>
      <c r="F36" s="19">
        <v>6</v>
      </c>
      <c r="G36" s="19">
        <v>5</v>
      </c>
      <c r="H36" s="19">
        <v>15</v>
      </c>
      <c r="I36" s="19">
        <v>3</v>
      </c>
      <c r="J36" s="19">
        <v>48</v>
      </c>
    </row>
    <row r="37" spans="2:10" x14ac:dyDescent="0.25">
      <c r="B37" s="32" t="s">
        <v>12</v>
      </c>
      <c r="C37" s="19">
        <v>7</v>
      </c>
      <c r="D37" s="19">
        <v>6</v>
      </c>
      <c r="E37" s="19"/>
      <c r="F37" s="19">
        <v>3</v>
      </c>
      <c r="G37" s="19">
        <v>6</v>
      </c>
      <c r="H37" s="19">
        <v>22</v>
      </c>
      <c r="I37" s="19"/>
      <c r="J37" s="19">
        <v>44</v>
      </c>
    </row>
    <row r="38" spans="2:10" x14ac:dyDescent="0.25">
      <c r="B38" s="32" t="s">
        <v>264</v>
      </c>
      <c r="C38" s="19">
        <v>24</v>
      </c>
      <c r="D38" s="19">
        <v>7</v>
      </c>
      <c r="E38" s="19">
        <v>1</v>
      </c>
      <c r="F38" s="19">
        <v>9</v>
      </c>
      <c r="G38" s="19">
        <v>11</v>
      </c>
      <c r="H38" s="19">
        <v>37</v>
      </c>
      <c r="I38" s="19">
        <v>3</v>
      </c>
      <c r="J38" s="19">
        <v>92</v>
      </c>
    </row>
    <row r="40" spans="2:10" x14ac:dyDescent="0.25">
      <c r="B40" s="40"/>
      <c r="C40" s="41" t="str">
        <f>C35</f>
        <v>Atención y servicio</v>
      </c>
      <c r="D40" s="41" t="str">
        <f t="shared" ref="D40:I40" si="1">D35</f>
        <v>Bibliografías</v>
      </c>
      <c r="E40" s="41" t="str">
        <f t="shared" si="1"/>
        <v>Entrega de tesis</v>
      </c>
      <c r="F40" s="41" t="str">
        <f t="shared" si="1"/>
        <v>Horario de solvencias</v>
      </c>
      <c r="G40" s="41" t="str">
        <f t="shared" si="1"/>
        <v>Ingreso sin carne</v>
      </c>
      <c r="H40" s="41" t="str">
        <f t="shared" si="1"/>
        <v>Mobiliario</v>
      </c>
      <c r="I40" s="41" t="str">
        <f t="shared" si="1"/>
        <v>Xerox</v>
      </c>
    </row>
    <row r="41" spans="2:10" x14ac:dyDescent="0.25">
      <c r="B41" s="40"/>
      <c r="C41" s="41">
        <f>GETPIVOTDATA("TIPIFICACION",$B$34,"TIPIFICACION","Atención y servicio")</f>
        <v>24</v>
      </c>
      <c r="D41" s="41">
        <f>GETPIVOTDATA("TIPIFICACION",$B$34,"TIPIFICACION","Bibliografías")</f>
        <v>7</v>
      </c>
      <c r="E41" s="41">
        <f>GETPIVOTDATA("TIPIFICACION",$B$34,"TIPIFICACION","Entrega de tesis")</f>
        <v>1</v>
      </c>
      <c r="F41" s="41">
        <f>GETPIVOTDATA("TIPIFICACION",$B$34,"TIPIFICACION","Horario de solvencias")</f>
        <v>9</v>
      </c>
      <c r="G41" s="41">
        <f>GETPIVOTDATA("TIPIFICACION",$B$34,"TIPIFICACION","Ingreso sin carne")</f>
        <v>11</v>
      </c>
      <c r="H41" s="41">
        <f>GETPIVOTDATA("TIPIFICACION",$B$34,"TIPIFICACION","Mobiliario")</f>
        <v>37</v>
      </c>
      <c r="I41" s="41">
        <f>GETPIVOTDATA("TIPIFICACION",$B$34,"TIPIFICACION","Xerox")</f>
        <v>3</v>
      </c>
    </row>
    <row r="42" spans="2:10" x14ac:dyDescent="0.25">
      <c r="B42" s="40"/>
      <c r="C42" s="40"/>
      <c r="D42" s="40"/>
      <c r="E42" s="40"/>
      <c r="F42" s="40"/>
      <c r="G42" s="40"/>
      <c r="H42" s="40"/>
      <c r="I42" s="40"/>
    </row>
  </sheetData>
  <mergeCells count="1">
    <mergeCell ref="B2:P2"/>
  </mergeCells>
  <pageMargins left="0.7" right="0.7" top="0.75" bottom="0.75" header="0.3" footer="0.3"/>
  <pageSetup scale="3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de resultados</vt:lpstr>
      <vt:lpstr>QUEJAS Y SUGERENCIAS</vt:lpstr>
      <vt:lpstr>ANALISIS QUEJAS Y SUGERENCIAS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Circulación de Biblioteca</dc:creator>
  <cp:lastModifiedBy>Pablo Barrios</cp:lastModifiedBy>
  <dcterms:created xsi:type="dcterms:W3CDTF">2014-09-18T14:53:39Z</dcterms:created>
  <dcterms:modified xsi:type="dcterms:W3CDTF">2021-07-09T20:49:08Z</dcterms:modified>
</cp:coreProperties>
</file>